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516" windowWidth="18100" windowHeight="13060" tabRatio="601" activeTab="0"/>
  </bookViews>
  <sheets>
    <sheet name="５０社" sheetId="1" r:id="rId1"/>
  </sheets>
  <definedNames/>
  <calcPr fullCalcOnLoad="1"/>
</workbook>
</file>

<file path=xl/sharedStrings.xml><?xml version="1.0" encoding="utf-8"?>
<sst xmlns="http://schemas.openxmlformats.org/spreadsheetml/2006/main" count="137" uniqueCount="73">
  <si>
    <t>−</t>
  </si>
  <si>
    <t>−</t>
  </si>
  <si>
    <t>−</t>
  </si>
  <si>
    <t>−</t>
  </si>
  <si>
    <t>−</t>
  </si>
  <si>
    <t>−</t>
  </si>
  <si>
    <t>−</t>
  </si>
  <si>
    <t>合　　計</t>
  </si>
  <si>
    <t>ＪＴＢ</t>
  </si>
  <si>
    <t>ＪＴＢトラベランド</t>
  </si>
  <si>
    <t>ＪＲ東海ツアーズ</t>
  </si>
  <si>
    <t>ﾊﾟｼﾌｨｯｸﾂｱｰｼｽﾃﾑｽﾞ</t>
  </si>
  <si>
    <t>ＪＴＢワールド</t>
  </si>
  <si>
    <t>ＪＴＢワールド西日本</t>
  </si>
  <si>
    <t>Ｒ＆Ｃツアーズ</t>
  </si>
  <si>
    <t>ﾄﾗﾍﾞﾙﾌﾟﾗｻﾞｲﾝﾀｰﾅｼｮﾅﾙ</t>
  </si>
  <si>
    <t>ﾆｭｰｵﾘｴﾝﾄｴｷｽﾌﾟﾚｽ</t>
  </si>
  <si>
    <t>北海道ツアーシステム</t>
  </si>
  <si>
    <t>西日本旅客鉄道</t>
  </si>
  <si>
    <t>新日本トラベル</t>
  </si>
  <si>
    <t>東日観光</t>
  </si>
  <si>
    <t>芙蓉航空サービス</t>
  </si>
  <si>
    <t>京成トラベルサービス</t>
  </si>
  <si>
    <t>トラベル日本</t>
  </si>
  <si>
    <t>日立トラベルビューロー</t>
  </si>
  <si>
    <t>三交旅行</t>
  </si>
  <si>
    <t>01年比</t>
  </si>
  <si>
    <t>−</t>
  </si>
  <si>
    <t>近畿日本ツーリスト</t>
  </si>
  <si>
    <t>日本旅行</t>
  </si>
  <si>
    <t>阪急交通社</t>
  </si>
  <si>
    <t>東急観光</t>
  </si>
  <si>
    <t>エイチ・アイ・エス</t>
  </si>
  <si>
    <t>日本通運</t>
  </si>
  <si>
    <t>名鉄観光サービス</t>
  </si>
  <si>
    <t>農協観光</t>
  </si>
  <si>
    <t>ジャルパック</t>
  </si>
  <si>
    <t>読売旅行</t>
  </si>
  <si>
    <t>ジャパンツアーシステム</t>
  </si>
  <si>
    <t>全日空トラベル</t>
  </si>
  <si>
    <t>全日空スカイホリデー</t>
  </si>
  <si>
    <t>東武トラベル</t>
  </si>
  <si>
    <t>タビックスジャパン</t>
  </si>
  <si>
    <t>西鉄旅行</t>
  </si>
  <si>
    <t>ビッグホリデー</t>
  </si>
  <si>
    <t>日新航空サービス</t>
  </si>
  <si>
    <t>ジャルツアーズ</t>
  </si>
  <si>
    <t>南海国際旅行</t>
  </si>
  <si>
    <t>京阪交通社</t>
  </si>
  <si>
    <t>全日空ワールド</t>
  </si>
  <si>
    <t>京王観光</t>
  </si>
  <si>
    <t>九州旅客鉄道</t>
  </si>
  <si>
    <t>エムオーツーリスト</t>
  </si>
  <si>
    <t>郵船トラベル</t>
  </si>
  <si>
    <t>北海道旅客鉄道</t>
  </si>
  <si>
    <t>オーエムシーカード</t>
  </si>
  <si>
    <t>小田急トラベルサービス</t>
  </si>
  <si>
    <t>阪神電気鉄道</t>
  </si>
  <si>
    <t>内外航空サービス</t>
  </si>
  <si>
    <t>沖縄ツーリスト</t>
  </si>
  <si>
    <t>02年比</t>
  </si>
  <si>
    <t>合　　計</t>
  </si>
  <si>
    <t>国　内　旅　行</t>
  </si>
  <si>
    <t>外　国　人　旅　行</t>
  </si>
  <si>
    <t>海　外　旅　行</t>
  </si>
  <si>
    <t>会　社　名</t>
  </si>
  <si>
    <t>−</t>
  </si>
  <si>
    <t>−</t>
  </si>
  <si>
    <t>−</t>
  </si>
  <si>
    <t>−</t>
  </si>
  <si>
    <t>小　　計</t>
  </si>
  <si>
    <t>−</t>
  </si>
  <si>
    <t>2003年2月の主要旅行業者旅行取扱状況速報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</si>
</sst>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0.0%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平成角ゴシック"/>
      <family val="0"/>
    </font>
    <font>
      <sz val="12"/>
      <name val="平成角ゴシック"/>
      <family val="3"/>
    </font>
    <font>
      <sz val="12"/>
      <name val="ＭＳ Ｐゴシック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38" fontId="9" fillId="0" borderId="1" xfId="17" applyFont="1" applyBorder="1" applyAlignment="1">
      <alignment/>
    </xf>
    <xf numFmtId="38" fontId="9" fillId="0" borderId="2" xfId="17" applyFont="1" applyBorder="1" applyAlignment="1">
      <alignment/>
    </xf>
    <xf numFmtId="0" fontId="8" fillId="0" borderId="6" xfId="0" applyFont="1" applyBorder="1" applyAlignment="1">
      <alignment horizontal="center"/>
    </xf>
    <xf numFmtId="38" fontId="9" fillId="0" borderId="6" xfId="17" applyFont="1" applyBorder="1" applyAlignment="1">
      <alignment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6" xfId="0" applyFont="1" applyBorder="1" applyAlignment="1" applyProtection="1">
      <alignment/>
      <protection/>
    </xf>
    <xf numFmtId="38" fontId="9" fillId="0" borderId="7" xfId="17" applyFont="1" applyBorder="1" applyAlignment="1">
      <alignment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55" fontId="8" fillId="0" borderId="6" xfId="0" applyNumberFormat="1" applyFont="1" applyBorder="1" applyAlignment="1">
      <alignment horizontal="center"/>
    </xf>
    <xf numFmtId="38" fontId="8" fillId="0" borderId="6" xfId="17" applyFont="1" applyBorder="1" applyAlignment="1" applyProtection="1">
      <alignment/>
      <protection locked="0"/>
    </xf>
    <xf numFmtId="3" fontId="8" fillId="0" borderId="6" xfId="0" applyNumberFormat="1" applyFont="1" applyFill="1" applyBorder="1" applyAlignment="1">
      <alignment/>
    </xf>
    <xf numFmtId="182" fontId="8" fillId="0" borderId="6" xfId="15" applyNumberFormat="1" applyFont="1" applyBorder="1" applyAlignment="1">
      <alignment/>
    </xf>
    <xf numFmtId="38" fontId="8" fillId="0" borderId="6" xfId="17" applyFont="1" applyBorder="1" applyAlignment="1">
      <alignment/>
    </xf>
    <xf numFmtId="3" fontId="8" fillId="0" borderId="1" xfId="0" applyNumberFormat="1" applyFont="1" applyFill="1" applyBorder="1" applyAlignment="1">
      <alignment/>
    </xf>
    <xf numFmtId="182" fontId="8" fillId="0" borderId="6" xfId="15" applyNumberFormat="1" applyFont="1" applyBorder="1" applyAlignment="1">
      <alignment horizontal="center"/>
    </xf>
    <xf numFmtId="3" fontId="8" fillId="0" borderId="2" xfId="0" applyNumberFormat="1" applyFont="1" applyFill="1" applyBorder="1" applyAlignment="1">
      <alignment/>
    </xf>
    <xf numFmtId="38" fontId="8" fillId="0" borderId="1" xfId="17" applyFont="1" applyBorder="1" applyAlignment="1" applyProtection="1">
      <alignment/>
      <protection locked="0"/>
    </xf>
    <xf numFmtId="182" fontId="8" fillId="0" borderId="1" xfId="15" applyNumberFormat="1" applyFont="1" applyBorder="1" applyAlignment="1">
      <alignment/>
    </xf>
    <xf numFmtId="38" fontId="8" fillId="0" borderId="1" xfId="17" applyFont="1" applyBorder="1" applyAlignment="1">
      <alignment/>
    </xf>
    <xf numFmtId="38" fontId="8" fillId="0" borderId="7" xfId="17" applyFont="1" applyBorder="1" applyAlignment="1">
      <alignment/>
    </xf>
    <xf numFmtId="38" fontId="8" fillId="0" borderId="9" xfId="17" applyFont="1" applyBorder="1" applyAlignment="1">
      <alignment/>
    </xf>
    <xf numFmtId="182" fontId="8" fillId="0" borderId="9" xfId="15" applyNumberFormat="1" applyFont="1" applyBorder="1" applyAlignment="1">
      <alignment/>
    </xf>
    <xf numFmtId="38" fontId="8" fillId="0" borderId="2" xfId="17" applyFont="1" applyBorder="1" applyAlignment="1" applyProtection="1">
      <alignment/>
      <protection locked="0"/>
    </xf>
    <xf numFmtId="182" fontId="8" fillId="0" borderId="2" xfId="15" applyNumberFormat="1" applyFont="1" applyBorder="1" applyAlignment="1">
      <alignment/>
    </xf>
    <xf numFmtId="38" fontId="8" fillId="0" borderId="2" xfId="17" applyFont="1" applyBorder="1" applyAlignment="1">
      <alignment/>
    </xf>
    <xf numFmtId="182" fontId="8" fillId="0" borderId="1" xfId="15" applyNumberFormat="1" applyFont="1" applyBorder="1" applyAlignment="1">
      <alignment horizontal="center"/>
    </xf>
    <xf numFmtId="38" fontId="8" fillId="0" borderId="8" xfId="17" applyFont="1" applyBorder="1" applyAlignment="1">
      <alignment/>
    </xf>
    <xf numFmtId="0" fontId="8" fillId="0" borderId="10" xfId="0" applyFont="1" applyBorder="1" applyAlignment="1">
      <alignment horizontal="center"/>
    </xf>
    <xf numFmtId="182" fontId="8" fillId="0" borderId="11" xfId="15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workbookViewId="0" topLeftCell="A1">
      <selection activeCell="M8" sqref="M8"/>
    </sheetView>
  </sheetViews>
  <sheetFormatPr defaultColWidth="11.00390625" defaultRowHeight="13.5"/>
  <cols>
    <col min="1" max="1" width="20.125" style="2" customWidth="1"/>
    <col min="2" max="2" width="3.625" style="2" hidden="1" customWidth="1"/>
    <col min="3" max="3" width="11.125" style="2" customWidth="1"/>
    <col min="4" max="4" width="11.125" style="2" hidden="1" customWidth="1"/>
    <col min="5" max="5" width="11.125" style="12" hidden="1" customWidth="1"/>
    <col min="6" max="7" width="7.125" style="2" customWidth="1"/>
    <col min="8" max="8" width="9.75390625" style="2" customWidth="1"/>
    <col min="9" max="10" width="9.75390625" style="2" hidden="1" customWidth="1"/>
    <col min="11" max="12" width="7.125" style="2" customWidth="1"/>
    <col min="13" max="13" width="11.125" style="2" customWidth="1"/>
    <col min="14" max="15" width="11.125" style="2" hidden="1" customWidth="1"/>
    <col min="16" max="17" width="7.125" style="2" customWidth="1"/>
    <col min="18" max="18" width="11.125" style="2" customWidth="1"/>
    <col min="19" max="20" width="11.125" style="2" hidden="1" customWidth="1"/>
    <col min="21" max="22" width="7.125" style="2" customWidth="1"/>
    <col min="23" max="23" width="8.75390625" style="2" customWidth="1"/>
    <col min="24" max="25" width="8.75390625" style="0" customWidth="1"/>
    <col min="26" max="26" width="12.75390625" style="0" customWidth="1"/>
    <col min="27" max="16384" width="8.75390625" style="2" customWidth="1"/>
  </cols>
  <sheetData>
    <row r="1" spans="1:23" ht="18.75">
      <c r="A1" s="3" t="s">
        <v>72</v>
      </c>
      <c r="B1" s="3"/>
      <c r="C1" s="3"/>
      <c r="D1" s="3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</row>
    <row r="2" spans="1:23" ht="18" customHeight="1">
      <c r="A2" s="50" t="s">
        <v>65</v>
      </c>
      <c r="B2" s="10"/>
      <c r="C2" s="6" t="s">
        <v>64</v>
      </c>
      <c r="D2" s="7"/>
      <c r="E2" s="7"/>
      <c r="F2" s="8"/>
      <c r="G2" s="7"/>
      <c r="H2" s="6" t="s">
        <v>63</v>
      </c>
      <c r="I2" s="7"/>
      <c r="J2" s="7"/>
      <c r="K2" s="48"/>
      <c r="L2" s="49"/>
      <c r="M2" s="6" t="s">
        <v>62</v>
      </c>
      <c r="N2" s="7"/>
      <c r="O2" s="7"/>
      <c r="P2" s="8"/>
      <c r="Q2" s="7"/>
      <c r="R2" s="6" t="s">
        <v>61</v>
      </c>
      <c r="S2" s="49"/>
      <c r="T2" s="49"/>
      <c r="U2" s="8"/>
      <c r="V2" s="8"/>
      <c r="W2" s="1"/>
    </row>
    <row r="3" spans="1:26" s="12" customFormat="1" ht="18" customHeight="1">
      <c r="A3" s="51"/>
      <c r="B3" s="10"/>
      <c r="C3" s="25">
        <v>37653</v>
      </c>
      <c r="D3" s="25">
        <v>37257</v>
      </c>
      <c r="E3" s="25">
        <v>36892</v>
      </c>
      <c r="F3" s="16" t="s">
        <v>60</v>
      </c>
      <c r="G3" s="9" t="s">
        <v>26</v>
      </c>
      <c r="H3" s="25">
        <v>37653</v>
      </c>
      <c r="I3" s="25">
        <v>37257</v>
      </c>
      <c r="J3" s="25">
        <v>36892</v>
      </c>
      <c r="K3" s="16" t="s">
        <v>60</v>
      </c>
      <c r="L3" s="9" t="s">
        <v>26</v>
      </c>
      <c r="M3" s="25">
        <v>37653</v>
      </c>
      <c r="N3" s="25">
        <v>37257</v>
      </c>
      <c r="O3" s="25">
        <v>36892</v>
      </c>
      <c r="P3" s="16" t="s">
        <v>60</v>
      </c>
      <c r="Q3" s="9" t="s">
        <v>26</v>
      </c>
      <c r="R3" s="25">
        <v>37653</v>
      </c>
      <c r="S3" s="25">
        <v>37257</v>
      </c>
      <c r="T3" s="25">
        <v>36892</v>
      </c>
      <c r="U3" s="16" t="s">
        <v>60</v>
      </c>
      <c r="V3" s="16" t="s">
        <v>26</v>
      </c>
      <c r="W3" s="11"/>
      <c r="X3"/>
      <c r="Y3"/>
      <c r="Z3"/>
    </row>
    <row r="4" spans="1:26" s="12" customFormat="1" ht="16.5" customHeight="1">
      <c r="A4" s="20" t="s">
        <v>8</v>
      </c>
      <c r="B4" s="17">
        <v>1</v>
      </c>
      <c r="C4" s="26">
        <v>26864707</v>
      </c>
      <c r="D4" s="26">
        <v>23643739</v>
      </c>
      <c r="E4" s="27">
        <v>40194078</v>
      </c>
      <c r="F4" s="28">
        <f>SUM(C4/D4)</f>
        <v>1.1362292148462643</v>
      </c>
      <c r="G4" s="28">
        <f>SUM(C4/E4)</f>
        <v>0.6683747541117873</v>
      </c>
      <c r="H4" s="26">
        <v>580861</v>
      </c>
      <c r="I4" s="26">
        <v>558520</v>
      </c>
      <c r="J4" s="27">
        <v>459646</v>
      </c>
      <c r="K4" s="28">
        <f aca="true" t="shared" si="0" ref="K4:K9">SUM(H4/I4)</f>
        <v>1.0400003580892359</v>
      </c>
      <c r="L4" s="28">
        <f aca="true" t="shared" si="1" ref="L4:L9">SUM(H4/J4)</f>
        <v>1.2637138145442361</v>
      </c>
      <c r="M4" s="26">
        <v>58442397</v>
      </c>
      <c r="N4" s="26">
        <v>66775411</v>
      </c>
      <c r="O4" s="27">
        <v>61303321</v>
      </c>
      <c r="P4" s="28">
        <f>SUM(M4/N4)</f>
        <v>0.8752083457786579</v>
      </c>
      <c r="Q4" s="28">
        <f>SUM(M4/O4)</f>
        <v>0.9533316637119872</v>
      </c>
      <c r="R4" s="29">
        <f aca="true" t="shared" si="2" ref="R4:R17">+C4+H4+M4</f>
        <v>85887965</v>
      </c>
      <c r="S4" s="29">
        <f aca="true" t="shared" si="3" ref="S4:S17">+D4+I4+N4</f>
        <v>90977670</v>
      </c>
      <c r="T4" s="29">
        <f>SUM(E4+J4+O4)</f>
        <v>101957045</v>
      </c>
      <c r="U4" s="28">
        <f>SUM(R4/S4)</f>
        <v>0.9440554478917739</v>
      </c>
      <c r="V4" s="28">
        <f>SUM(R4/T4)</f>
        <v>0.8423936276301456</v>
      </c>
      <c r="W4" s="11"/>
      <c r="X4"/>
      <c r="Y4"/>
      <c r="Z4"/>
    </row>
    <row r="5" spans="1:26" s="12" customFormat="1" ht="16.5" customHeight="1">
      <c r="A5" s="20" t="s">
        <v>28</v>
      </c>
      <c r="B5" s="17">
        <v>2</v>
      </c>
      <c r="C5" s="26">
        <v>13122109</v>
      </c>
      <c r="D5" s="26">
        <v>11295881</v>
      </c>
      <c r="E5" s="27">
        <v>15285788</v>
      </c>
      <c r="F5" s="28">
        <f aca="true" t="shared" si="4" ref="F5:F56">SUM(C5/D5)</f>
        <v>1.1616720289457723</v>
      </c>
      <c r="G5" s="28">
        <f aca="true" t="shared" si="5" ref="G5:G56">SUM(C5/E5)</f>
        <v>0.8584515891493458</v>
      </c>
      <c r="H5" s="26">
        <v>146818</v>
      </c>
      <c r="I5" s="26">
        <v>185004</v>
      </c>
      <c r="J5" s="27">
        <v>199201</v>
      </c>
      <c r="K5" s="28">
        <f t="shared" si="0"/>
        <v>0.7935936520291453</v>
      </c>
      <c r="L5" s="28">
        <f t="shared" si="1"/>
        <v>0.7370344526382899</v>
      </c>
      <c r="M5" s="26">
        <v>27774397</v>
      </c>
      <c r="N5" s="26">
        <v>32259102</v>
      </c>
      <c r="O5" s="27">
        <v>33125320</v>
      </c>
      <c r="P5" s="28">
        <f aca="true" t="shared" si="6" ref="P5:P56">SUM(M5/N5)</f>
        <v>0.8609786162057456</v>
      </c>
      <c r="Q5" s="28">
        <f aca="true" t="shared" si="7" ref="Q5:Q56">SUM(M5/O5)</f>
        <v>0.8384642623829747</v>
      </c>
      <c r="R5" s="29">
        <f t="shared" si="2"/>
        <v>41043324</v>
      </c>
      <c r="S5" s="29">
        <f t="shared" si="3"/>
        <v>43739987</v>
      </c>
      <c r="T5" s="29">
        <f aca="true" t="shared" si="8" ref="T5:T56">SUM(E5+J5+O5)</f>
        <v>48610309</v>
      </c>
      <c r="U5" s="28">
        <f aca="true" t="shared" si="9" ref="U5:U56">SUM(R5/S5)</f>
        <v>0.9383478783384184</v>
      </c>
      <c r="V5" s="28">
        <f aca="true" t="shared" si="10" ref="V5:V56">SUM(R5/T5)</f>
        <v>0.8443337399891863</v>
      </c>
      <c r="W5" s="11"/>
      <c r="X5"/>
      <c r="Y5"/>
      <c r="Z5"/>
    </row>
    <row r="6" spans="1:26" s="12" customFormat="1" ht="16.5" customHeight="1">
      <c r="A6" s="20" t="s">
        <v>29</v>
      </c>
      <c r="B6" s="17">
        <v>3</v>
      </c>
      <c r="C6" s="26">
        <v>10119102</v>
      </c>
      <c r="D6" s="26">
        <v>8323019</v>
      </c>
      <c r="E6" s="27">
        <v>10558457</v>
      </c>
      <c r="F6" s="28">
        <f t="shared" si="4"/>
        <v>1.215797056332564</v>
      </c>
      <c r="G6" s="28">
        <f t="shared" si="5"/>
        <v>0.958388332689142</v>
      </c>
      <c r="H6" s="26">
        <v>164111</v>
      </c>
      <c r="I6" s="26">
        <v>140111</v>
      </c>
      <c r="J6" s="27">
        <v>171888</v>
      </c>
      <c r="K6" s="28">
        <f t="shared" si="0"/>
        <v>1.1712927607396992</v>
      </c>
      <c r="L6" s="28">
        <f t="shared" si="1"/>
        <v>0.9547554221353439</v>
      </c>
      <c r="M6" s="26">
        <v>21074697</v>
      </c>
      <c r="N6" s="26">
        <v>24216592</v>
      </c>
      <c r="O6" s="27">
        <v>21397398</v>
      </c>
      <c r="P6" s="28">
        <f t="shared" si="6"/>
        <v>0.8702585813891567</v>
      </c>
      <c r="Q6" s="28">
        <f t="shared" si="7"/>
        <v>0.9849186802993523</v>
      </c>
      <c r="R6" s="29">
        <f t="shared" si="2"/>
        <v>31357910</v>
      </c>
      <c r="S6" s="29">
        <f t="shared" si="3"/>
        <v>32679722</v>
      </c>
      <c r="T6" s="29">
        <f t="shared" si="8"/>
        <v>32127743</v>
      </c>
      <c r="U6" s="28">
        <f t="shared" si="9"/>
        <v>0.9595525323012234</v>
      </c>
      <c r="V6" s="28">
        <f t="shared" si="10"/>
        <v>0.9760383728169141</v>
      </c>
      <c r="W6" s="11"/>
      <c r="X6"/>
      <c r="Y6"/>
      <c r="Z6"/>
    </row>
    <row r="7" spans="1:26" s="12" customFormat="1" ht="16.5" customHeight="1">
      <c r="A7" s="20" t="s">
        <v>30</v>
      </c>
      <c r="B7" s="17">
        <v>4</v>
      </c>
      <c r="C7" s="26">
        <v>15254274</v>
      </c>
      <c r="D7" s="26">
        <v>13745684</v>
      </c>
      <c r="E7" s="27">
        <v>16671197</v>
      </c>
      <c r="F7" s="28">
        <f t="shared" si="4"/>
        <v>1.109750085917878</v>
      </c>
      <c r="G7" s="28">
        <f t="shared" si="5"/>
        <v>0.9150077226008426</v>
      </c>
      <c r="H7" s="26">
        <v>21749</v>
      </c>
      <c r="I7" s="26">
        <v>11671</v>
      </c>
      <c r="J7" s="27">
        <v>22543</v>
      </c>
      <c r="K7" s="28">
        <f t="shared" si="0"/>
        <v>1.8635078399451632</v>
      </c>
      <c r="L7" s="28">
        <f t="shared" si="1"/>
        <v>0.9647784234573925</v>
      </c>
      <c r="M7" s="26">
        <v>8320714</v>
      </c>
      <c r="N7" s="26">
        <v>7804663</v>
      </c>
      <c r="O7" s="27">
        <v>8768214</v>
      </c>
      <c r="P7" s="28">
        <f t="shared" si="6"/>
        <v>1.0661208562112163</v>
      </c>
      <c r="Q7" s="28">
        <f t="shared" si="7"/>
        <v>0.9489633806839112</v>
      </c>
      <c r="R7" s="29">
        <f t="shared" si="2"/>
        <v>23596737</v>
      </c>
      <c r="S7" s="29">
        <f t="shared" si="3"/>
        <v>21562018</v>
      </c>
      <c r="T7" s="29">
        <f t="shared" si="8"/>
        <v>25461954</v>
      </c>
      <c r="U7" s="28">
        <f t="shared" si="9"/>
        <v>1.0943658891296724</v>
      </c>
      <c r="V7" s="28">
        <f t="shared" si="10"/>
        <v>0.9267449387427218</v>
      </c>
      <c r="W7" s="11"/>
      <c r="X7"/>
      <c r="Y7"/>
      <c r="Z7"/>
    </row>
    <row r="8" spans="1:26" s="12" customFormat="1" ht="16.5" customHeight="1">
      <c r="A8" s="20" t="s">
        <v>9</v>
      </c>
      <c r="B8" s="17">
        <v>5</v>
      </c>
      <c r="C8" s="26">
        <v>3088839</v>
      </c>
      <c r="D8" s="26">
        <v>2833414</v>
      </c>
      <c r="E8" s="27">
        <v>3817920</v>
      </c>
      <c r="F8" s="28">
        <f t="shared" si="4"/>
        <v>1.0901474334495418</v>
      </c>
      <c r="G8" s="28">
        <f t="shared" si="5"/>
        <v>0.8090371196882072</v>
      </c>
      <c r="H8" s="26">
        <v>923</v>
      </c>
      <c r="I8" s="26">
        <v>1312</v>
      </c>
      <c r="J8" s="27">
        <v>1165</v>
      </c>
      <c r="K8" s="28">
        <f t="shared" si="0"/>
        <v>0.7035060975609756</v>
      </c>
      <c r="L8" s="28">
        <f t="shared" si="1"/>
        <v>0.792274678111588</v>
      </c>
      <c r="M8" s="26">
        <v>10814861</v>
      </c>
      <c r="N8" s="26">
        <v>11132314</v>
      </c>
      <c r="O8" s="27">
        <v>10716407</v>
      </c>
      <c r="P8" s="28">
        <f t="shared" si="6"/>
        <v>0.9714836466165075</v>
      </c>
      <c r="Q8" s="28">
        <f t="shared" si="7"/>
        <v>1.0091872210527277</v>
      </c>
      <c r="R8" s="29">
        <f t="shared" si="2"/>
        <v>13904623</v>
      </c>
      <c r="S8" s="29">
        <f t="shared" si="3"/>
        <v>13967040</v>
      </c>
      <c r="T8" s="29">
        <f t="shared" si="8"/>
        <v>14535492</v>
      </c>
      <c r="U8" s="28">
        <f t="shared" si="9"/>
        <v>0.9955311218411346</v>
      </c>
      <c r="V8" s="28">
        <f t="shared" si="10"/>
        <v>0.956598029155119</v>
      </c>
      <c r="W8" s="11"/>
      <c r="X8"/>
      <c r="Y8"/>
      <c r="Z8"/>
    </row>
    <row r="9" spans="1:26" s="12" customFormat="1" ht="16.5" customHeight="1">
      <c r="A9" s="20" t="s">
        <v>31</v>
      </c>
      <c r="B9" s="17">
        <v>6</v>
      </c>
      <c r="C9" s="26">
        <v>4221551</v>
      </c>
      <c r="D9" s="26">
        <v>4183118</v>
      </c>
      <c r="E9" s="27">
        <v>5717578</v>
      </c>
      <c r="F9" s="28">
        <f t="shared" si="4"/>
        <v>1.0091876442404923</v>
      </c>
      <c r="G9" s="28">
        <f t="shared" si="5"/>
        <v>0.7383460269365805</v>
      </c>
      <c r="H9" s="26">
        <v>37606</v>
      </c>
      <c r="I9" s="26">
        <v>39308</v>
      </c>
      <c r="J9" s="27">
        <v>50454</v>
      </c>
      <c r="K9" s="28">
        <f t="shared" si="0"/>
        <v>0.9567009260201486</v>
      </c>
      <c r="L9" s="28">
        <f t="shared" si="1"/>
        <v>0.7453522020057874</v>
      </c>
      <c r="M9" s="26">
        <v>9174186</v>
      </c>
      <c r="N9" s="26">
        <v>10708832</v>
      </c>
      <c r="O9" s="27">
        <v>11700353</v>
      </c>
      <c r="P9" s="28">
        <f t="shared" si="6"/>
        <v>0.8566934283776233</v>
      </c>
      <c r="Q9" s="28">
        <f t="shared" si="7"/>
        <v>0.7840948046610218</v>
      </c>
      <c r="R9" s="29">
        <f t="shared" si="2"/>
        <v>13433343</v>
      </c>
      <c r="S9" s="29">
        <f t="shared" si="3"/>
        <v>14931258</v>
      </c>
      <c r="T9" s="29">
        <f t="shared" si="8"/>
        <v>17468385</v>
      </c>
      <c r="U9" s="28">
        <f t="shared" si="9"/>
        <v>0.899679250067208</v>
      </c>
      <c r="V9" s="28">
        <f t="shared" si="10"/>
        <v>0.7690088694518697</v>
      </c>
      <c r="W9" s="11"/>
      <c r="X9"/>
      <c r="Y9"/>
      <c r="Z9"/>
    </row>
    <row r="10" spans="1:26" s="12" customFormat="1" ht="16.5" customHeight="1">
      <c r="A10" s="20" t="s">
        <v>32</v>
      </c>
      <c r="B10" s="17">
        <v>7</v>
      </c>
      <c r="C10" s="26">
        <v>15127470</v>
      </c>
      <c r="D10" s="26">
        <v>14726139</v>
      </c>
      <c r="E10" s="27">
        <v>16137965</v>
      </c>
      <c r="F10" s="28">
        <f t="shared" si="4"/>
        <v>1.0272529683442482</v>
      </c>
      <c r="G10" s="28">
        <f t="shared" si="5"/>
        <v>0.9373839886255795</v>
      </c>
      <c r="H10" s="26">
        <v>0</v>
      </c>
      <c r="I10" s="26">
        <v>0</v>
      </c>
      <c r="J10" s="27">
        <v>0</v>
      </c>
      <c r="K10" s="31" t="s">
        <v>66</v>
      </c>
      <c r="L10" s="31" t="s">
        <v>66</v>
      </c>
      <c r="M10" s="26">
        <v>666989</v>
      </c>
      <c r="N10" s="26">
        <v>487587</v>
      </c>
      <c r="O10" s="27">
        <v>390413</v>
      </c>
      <c r="P10" s="28">
        <f t="shared" si="6"/>
        <v>1.367938439704094</v>
      </c>
      <c r="Q10" s="28">
        <f t="shared" si="7"/>
        <v>1.7084190331776863</v>
      </c>
      <c r="R10" s="29">
        <f t="shared" si="2"/>
        <v>15794459</v>
      </c>
      <c r="S10" s="29">
        <f t="shared" si="3"/>
        <v>15213726</v>
      </c>
      <c r="T10" s="29">
        <f t="shared" si="8"/>
        <v>16528378</v>
      </c>
      <c r="U10" s="28">
        <f t="shared" si="9"/>
        <v>1.0381716484180141</v>
      </c>
      <c r="V10" s="28">
        <f t="shared" si="10"/>
        <v>0.9555964293653013</v>
      </c>
      <c r="W10" s="11"/>
      <c r="X10"/>
      <c r="Y10"/>
      <c r="Z10"/>
    </row>
    <row r="11" spans="1:26" s="12" customFormat="1" ht="16.5" customHeight="1">
      <c r="A11" s="20" t="s">
        <v>33</v>
      </c>
      <c r="B11" s="17">
        <v>8</v>
      </c>
      <c r="C11" s="26">
        <v>6930422</v>
      </c>
      <c r="D11" s="26">
        <v>6153603</v>
      </c>
      <c r="E11" s="27">
        <v>8085448</v>
      </c>
      <c r="F11" s="28">
        <f t="shared" si="4"/>
        <v>1.1262380754819574</v>
      </c>
      <c r="G11" s="28">
        <f t="shared" si="5"/>
        <v>0.8571475569442781</v>
      </c>
      <c r="H11" s="26">
        <v>33597</v>
      </c>
      <c r="I11" s="26">
        <v>19351</v>
      </c>
      <c r="J11" s="27">
        <v>28659</v>
      </c>
      <c r="K11" s="28">
        <f>SUM(H11/I11)</f>
        <v>1.736189344219937</v>
      </c>
      <c r="L11" s="28">
        <f>SUM(H11/J11)</f>
        <v>1.1723018946927666</v>
      </c>
      <c r="M11" s="26">
        <v>3786841</v>
      </c>
      <c r="N11" s="26">
        <v>3878999</v>
      </c>
      <c r="O11" s="27">
        <v>3972619</v>
      </c>
      <c r="P11" s="28">
        <f t="shared" si="6"/>
        <v>0.9762418087759239</v>
      </c>
      <c r="Q11" s="28">
        <f t="shared" si="7"/>
        <v>0.9532353845158572</v>
      </c>
      <c r="R11" s="29">
        <f t="shared" si="2"/>
        <v>10750860</v>
      </c>
      <c r="S11" s="29">
        <f t="shared" si="3"/>
        <v>10051953</v>
      </c>
      <c r="T11" s="29">
        <f t="shared" si="8"/>
        <v>12086726</v>
      </c>
      <c r="U11" s="28">
        <f t="shared" si="9"/>
        <v>1.0695294735261893</v>
      </c>
      <c r="V11" s="28">
        <f t="shared" si="10"/>
        <v>0.8894766043343747</v>
      </c>
      <c r="W11" s="11"/>
      <c r="X11"/>
      <c r="Y11"/>
      <c r="Z11"/>
    </row>
    <row r="12" spans="1:26" s="12" customFormat="1" ht="16.5" customHeight="1">
      <c r="A12" s="20" t="s">
        <v>34</v>
      </c>
      <c r="B12" s="17">
        <v>9</v>
      </c>
      <c r="C12" s="26">
        <v>2138129</v>
      </c>
      <c r="D12" s="26">
        <v>1691961</v>
      </c>
      <c r="E12" s="27">
        <v>3108175</v>
      </c>
      <c r="F12" s="28">
        <f t="shared" si="4"/>
        <v>1.263698749557466</v>
      </c>
      <c r="G12" s="28">
        <f t="shared" si="5"/>
        <v>0.6879049603062891</v>
      </c>
      <c r="H12" s="26">
        <v>8513</v>
      </c>
      <c r="I12" s="26">
        <v>14734</v>
      </c>
      <c r="J12" s="27">
        <v>35996</v>
      </c>
      <c r="K12" s="28">
        <f>SUM(H12/I12)</f>
        <v>0.5777792860051582</v>
      </c>
      <c r="L12" s="28">
        <f>SUM(H12/J12)</f>
        <v>0.2364984998333148</v>
      </c>
      <c r="M12" s="26">
        <v>6601736</v>
      </c>
      <c r="N12" s="26">
        <v>6885878</v>
      </c>
      <c r="O12" s="27">
        <v>7493270</v>
      </c>
      <c r="P12" s="28">
        <f t="shared" si="6"/>
        <v>0.9587355454162854</v>
      </c>
      <c r="Q12" s="28">
        <f t="shared" si="7"/>
        <v>0.8810220371079649</v>
      </c>
      <c r="R12" s="29">
        <f t="shared" si="2"/>
        <v>8748378</v>
      </c>
      <c r="S12" s="29">
        <f t="shared" si="3"/>
        <v>8592573</v>
      </c>
      <c r="T12" s="29">
        <f t="shared" si="8"/>
        <v>10637441</v>
      </c>
      <c r="U12" s="28">
        <f t="shared" si="9"/>
        <v>1.0181325197935474</v>
      </c>
      <c r="V12" s="28">
        <f t="shared" si="10"/>
        <v>0.8224137741398518</v>
      </c>
      <c r="W12" s="11"/>
      <c r="X12"/>
      <c r="Y12"/>
      <c r="Z12"/>
    </row>
    <row r="13" spans="1:26" s="12" customFormat="1" ht="16.5" customHeight="1">
      <c r="A13" s="20" t="s">
        <v>35</v>
      </c>
      <c r="B13" s="17">
        <v>10</v>
      </c>
      <c r="C13" s="26">
        <v>2696701</v>
      </c>
      <c r="D13" s="26">
        <v>1776036</v>
      </c>
      <c r="E13" s="27">
        <v>2911310</v>
      </c>
      <c r="F13" s="28">
        <f t="shared" si="4"/>
        <v>1.5183819472127817</v>
      </c>
      <c r="G13" s="28">
        <f t="shared" si="5"/>
        <v>0.9262843874407054</v>
      </c>
      <c r="H13" s="26">
        <v>18415</v>
      </c>
      <c r="I13" s="26">
        <v>15522</v>
      </c>
      <c r="J13" s="27">
        <v>12060</v>
      </c>
      <c r="K13" s="28">
        <f>SUM(H13/I13)</f>
        <v>1.1863806210539878</v>
      </c>
      <c r="L13" s="28">
        <f>SUM(H13/J13)</f>
        <v>1.5269485903814262</v>
      </c>
      <c r="M13" s="26">
        <v>8876644</v>
      </c>
      <c r="N13" s="26">
        <v>9727076</v>
      </c>
      <c r="O13" s="27">
        <v>9646250</v>
      </c>
      <c r="P13" s="28">
        <f t="shared" si="6"/>
        <v>0.9125706430174906</v>
      </c>
      <c r="Q13" s="28">
        <f t="shared" si="7"/>
        <v>0.9202170791758455</v>
      </c>
      <c r="R13" s="29">
        <f t="shared" si="2"/>
        <v>11591760</v>
      </c>
      <c r="S13" s="29">
        <f t="shared" si="3"/>
        <v>11518634</v>
      </c>
      <c r="T13" s="29">
        <f t="shared" si="8"/>
        <v>12569620</v>
      </c>
      <c r="U13" s="28">
        <f t="shared" si="9"/>
        <v>1.0063484958372668</v>
      </c>
      <c r="V13" s="28">
        <f t="shared" si="10"/>
        <v>0.9222044898732022</v>
      </c>
      <c r="W13" s="11"/>
      <c r="X13"/>
      <c r="Y13"/>
      <c r="Z13"/>
    </row>
    <row r="14" spans="1:26" s="12" customFormat="1" ht="16.5" customHeight="1">
      <c r="A14" s="20" t="s">
        <v>36</v>
      </c>
      <c r="B14" s="17">
        <v>11</v>
      </c>
      <c r="C14" s="26">
        <v>9117598</v>
      </c>
      <c r="D14" s="26">
        <v>7138909</v>
      </c>
      <c r="E14" s="27">
        <v>11277858</v>
      </c>
      <c r="F14" s="28">
        <f t="shared" si="4"/>
        <v>1.2771696627593936</v>
      </c>
      <c r="G14" s="28">
        <f t="shared" si="5"/>
        <v>0.8084512147608172</v>
      </c>
      <c r="H14" s="26">
        <v>0</v>
      </c>
      <c r="I14" s="26">
        <v>0</v>
      </c>
      <c r="J14" s="27">
        <v>0</v>
      </c>
      <c r="K14" s="31" t="s">
        <v>67</v>
      </c>
      <c r="L14" s="31" t="s">
        <v>67</v>
      </c>
      <c r="M14" s="26">
        <v>0</v>
      </c>
      <c r="N14" s="26">
        <v>0</v>
      </c>
      <c r="O14" s="27">
        <v>0</v>
      </c>
      <c r="P14" s="16" t="s">
        <v>27</v>
      </c>
      <c r="Q14" s="16" t="s">
        <v>27</v>
      </c>
      <c r="R14" s="29">
        <f t="shared" si="2"/>
        <v>9117598</v>
      </c>
      <c r="S14" s="29">
        <f t="shared" si="3"/>
        <v>7138909</v>
      </c>
      <c r="T14" s="29">
        <f t="shared" si="8"/>
        <v>11277858</v>
      </c>
      <c r="U14" s="28">
        <f t="shared" si="9"/>
        <v>1.2771696627593936</v>
      </c>
      <c r="V14" s="28">
        <f t="shared" si="10"/>
        <v>0.8084512147608172</v>
      </c>
      <c r="W14" s="11"/>
      <c r="X14"/>
      <c r="Y14"/>
      <c r="Z14"/>
    </row>
    <row r="15" spans="1:26" s="12" customFormat="1" ht="16.5" customHeight="1">
      <c r="A15" s="20" t="s">
        <v>37</v>
      </c>
      <c r="B15" s="17">
        <v>12</v>
      </c>
      <c r="C15" s="26">
        <v>1005832</v>
      </c>
      <c r="D15" s="26">
        <v>470143</v>
      </c>
      <c r="E15" s="27">
        <v>867863</v>
      </c>
      <c r="F15" s="28">
        <f t="shared" si="4"/>
        <v>2.139417156056774</v>
      </c>
      <c r="G15" s="28">
        <f t="shared" si="5"/>
        <v>1.1589755525929784</v>
      </c>
      <c r="H15" s="26">
        <v>18251</v>
      </c>
      <c r="I15" s="26">
        <v>17137</v>
      </c>
      <c r="J15" s="27">
        <v>5339</v>
      </c>
      <c r="K15" s="28">
        <f>SUM(H15/I15)</f>
        <v>1.0650055435607166</v>
      </c>
      <c r="L15" s="28">
        <f>SUM(H15/J15)</f>
        <v>3.418430417681214</v>
      </c>
      <c r="M15" s="26">
        <v>5094327</v>
      </c>
      <c r="N15" s="26">
        <v>5407420</v>
      </c>
      <c r="O15" s="27">
        <v>4772463</v>
      </c>
      <c r="P15" s="28">
        <f t="shared" si="6"/>
        <v>0.9420993745631003</v>
      </c>
      <c r="Q15" s="28">
        <f t="shared" si="7"/>
        <v>1.0674419057832403</v>
      </c>
      <c r="R15" s="29">
        <f t="shared" si="2"/>
        <v>6118410</v>
      </c>
      <c r="S15" s="29">
        <f t="shared" si="3"/>
        <v>5894700</v>
      </c>
      <c r="T15" s="29">
        <f t="shared" si="8"/>
        <v>5645665</v>
      </c>
      <c r="U15" s="28">
        <f t="shared" si="9"/>
        <v>1.0379510407654333</v>
      </c>
      <c r="V15" s="28">
        <f t="shared" si="10"/>
        <v>1.083735928362735</v>
      </c>
      <c r="W15" s="11"/>
      <c r="X15"/>
      <c r="Y15"/>
      <c r="Z15"/>
    </row>
    <row r="16" spans="1:26" s="12" customFormat="1" ht="16.5" customHeight="1">
      <c r="A16" s="20" t="s">
        <v>38</v>
      </c>
      <c r="B16" s="17">
        <v>13</v>
      </c>
      <c r="C16" s="26">
        <v>2321063</v>
      </c>
      <c r="D16" s="26">
        <v>2131130</v>
      </c>
      <c r="E16" s="27">
        <v>2924731</v>
      </c>
      <c r="F16" s="28">
        <f t="shared" si="4"/>
        <v>1.0891231412443163</v>
      </c>
      <c r="G16" s="28">
        <f t="shared" si="5"/>
        <v>0.7935987959234542</v>
      </c>
      <c r="H16" s="26">
        <v>69461</v>
      </c>
      <c r="I16" s="26">
        <v>55549</v>
      </c>
      <c r="J16" s="27">
        <v>64665</v>
      </c>
      <c r="K16" s="28">
        <f>SUM(H16/I16)</f>
        <v>1.2504455525752038</v>
      </c>
      <c r="L16" s="28">
        <f>SUM(H16/J16)</f>
        <v>1.0741668599706178</v>
      </c>
      <c r="M16" s="26">
        <v>3658352</v>
      </c>
      <c r="N16" s="26">
        <v>3890774</v>
      </c>
      <c r="O16" s="27">
        <v>3471893</v>
      </c>
      <c r="P16" s="28">
        <f t="shared" si="6"/>
        <v>0.9402632997958761</v>
      </c>
      <c r="Q16" s="28">
        <f t="shared" si="7"/>
        <v>1.0537052841202192</v>
      </c>
      <c r="R16" s="29">
        <f t="shared" si="2"/>
        <v>6048876</v>
      </c>
      <c r="S16" s="29">
        <f t="shared" si="3"/>
        <v>6077453</v>
      </c>
      <c r="T16" s="29">
        <f t="shared" si="8"/>
        <v>6461289</v>
      </c>
      <c r="U16" s="28">
        <f t="shared" si="9"/>
        <v>0.9952978657342146</v>
      </c>
      <c r="V16" s="28">
        <f t="shared" si="10"/>
        <v>0.936171714343686</v>
      </c>
      <c r="W16" s="11"/>
      <c r="X16"/>
      <c r="Y16"/>
      <c r="Z16"/>
    </row>
    <row r="17" spans="1:26" s="12" customFormat="1" ht="16.5" customHeight="1">
      <c r="A17" s="20" t="s">
        <v>39</v>
      </c>
      <c r="B17" s="17">
        <v>14</v>
      </c>
      <c r="C17" s="26">
        <v>1868761</v>
      </c>
      <c r="D17" s="26">
        <v>1485973</v>
      </c>
      <c r="E17" s="27">
        <v>1545645</v>
      </c>
      <c r="F17" s="28">
        <f t="shared" si="4"/>
        <v>1.2576009119950362</v>
      </c>
      <c r="G17" s="28">
        <f t="shared" si="5"/>
        <v>1.2090492965719812</v>
      </c>
      <c r="H17" s="26">
        <v>0</v>
      </c>
      <c r="I17" s="26">
        <v>0</v>
      </c>
      <c r="J17" s="27">
        <v>0</v>
      </c>
      <c r="K17" s="31" t="s">
        <v>68</v>
      </c>
      <c r="L17" s="31" t="s">
        <v>68</v>
      </c>
      <c r="M17" s="26">
        <v>5779792</v>
      </c>
      <c r="N17" s="26">
        <v>5246380</v>
      </c>
      <c r="O17" s="27">
        <v>4765883</v>
      </c>
      <c r="P17" s="28">
        <f t="shared" si="6"/>
        <v>1.101672391248823</v>
      </c>
      <c r="Q17" s="28">
        <f t="shared" si="7"/>
        <v>1.2127431579835257</v>
      </c>
      <c r="R17" s="29">
        <f t="shared" si="2"/>
        <v>7648553</v>
      </c>
      <c r="S17" s="29">
        <f t="shared" si="3"/>
        <v>6732353</v>
      </c>
      <c r="T17" s="29">
        <f t="shared" si="8"/>
        <v>6311528</v>
      </c>
      <c r="U17" s="28">
        <f t="shared" si="9"/>
        <v>1.1360891206982164</v>
      </c>
      <c r="V17" s="28">
        <f t="shared" si="10"/>
        <v>1.2118385595374053</v>
      </c>
      <c r="W17" s="11"/>
      <c r="X17"/>
      <c r="Y17"/>
      <c r="Z17"/>
    </row>
    <row r="18" spans="1:26" s="12" customFormat="1" ht="16.5" customHeight="1">
      <c r="A18" s="20" t="s">
        <v>10</v>
      </c>
      <c r="B18" s="17">
        <v>15</v>
      </c>
      <c r="C18" s="26">
        <v>273680</v>
      </c>
      <c r="D18" s="26">
        <v>242811</v>
      </c>
      <c r="E18" s="27">
        <v>441913</v>
      </c>
      <c r="F18" s="28">
        <f t="shared" si="4"/>
        <v>1.1271318021012227</v>
      </c>
      <c r="G18" s="28">
        <f t="shared" si="5"/>
        <v>0.6193074202388252</v>
      </c>
      <c r="H18" s="26">
        <v>0</v>
      </c>
      <c r="I18" s="26">
        <v>0</v>
      </c>
      <c r="J18" s="27">
        <v>0</v>
      </c>
      <c r="K18" s="31" t="s">
        <v>66</v>
      </c>
      <c r="L18" s="31" t="s">
        <v>66</v>
      </c>
      <c r="M18" s="26">
        <v>5776248</v>
      </c>
      <c r="N18" s="26">
        <v>5178064</v>
      </c>
      <c r="O18" s="27">
        <v>4969132</v>
      </c>
      <c r="P18" s="28">
        <f t="shared" si="6"/>
        <v>1.1155227127358798</v>
      </c>
      <c r="Q18" s="28">
        <f t="shared" si="7"/>
        <v>1.1624259528625924</v>
      </c>
      <c r="R18" s="29">
        <f aca="true" t="shared" si="11" ref="R18:R28">+C18+H18+M18</f>
        <v>6049928</v>
      </c>
      <c r="S18" s="29">
        <f aca="true" t="shared" si="12" ref="S18:S28">+D18+I18+N18</f>
        <v>5420875</v>
      </c>
      <c r="T18" s="29">
        <f t="shared" si="8"/>
        <v>5411045</v>
      </c>
      <c r="U18" s="28">
        <f t="shared" si="9"/>
        <v>1.1160427052828188</v>
      </c>
      <c r="V18" s="28">
        <f t="shared" si="10"/>
        <v>1.1180701694404684</v>
      </c>
      <c r="W18" s="11"/>
      <c r="X18"/>
      <c r="Y18"/>
      <c r="Z18"/>
    </row>
    <row r="19" spans="1:26" s="12" customFormat="1" ht="16.5" customHeight="1">
      <c r="A19" s="20" t="s">
        <v>40</v>
      </c>
      <c r="B19" s="17">
        <v>16</v>
      </c>
      <c r="C19" s="26">
        <v>27511</v>
      </c>
      <c r="D19" s="26">
        <v>37766</v>
      </c>
      <c r="E19" s="27">
        <v>79888</v>
      </c>
      <c r="F19" s="28">
        <f t="shared" si="4"/>
        <v>0.7284594608907483</v>
      </c>
      <c r="G19" s="28">
        <f t="shared" si="5"/>
        <v>0.3443696174644502</v>
      </c>
      <c r="H19" s="26">
        <v>46268</v>
      </c>
      <c r="I19" s="26">
        <v>51465</v>
      </c>
      <c r="J19" s="27">
        <v>37422</v>
      </c>
      <c r="K19" s="28">
        <f>SUM(H19/I19)</f>
        <v>0.8990187506072088</v>
      </c>
      <c r="L19" s="28">
        <f>SUM(H19/J19)</f>
        <v>1.236385014162792</v>
      </c>
      <c r="M19" s="26">
        <v>5905979</v>
      </c>
      <c r="N19" s="26">
        <v>5845253</v>
      </c>
      <c r="O19" s="27">
        <v>5870090</v>
      </c>
      <c r="P19" s="28">
        <f t="shared" si="6"/>
        <v>1.0103889429593553</v>
      </c>
      <c r="Q19" s="28">
        <f t="shared" si="7"/>
        <v>1.006113875596456</v>
      </c>
      <c r="R19" s="29">
        <f t="shared" si="11"/>
        <v>5979758</v>
      </c>
      <c r="S19" s="29">
        <f t="shared" si="12"/>
        <v>5934484</v>
      </c>
      <c r="T19" s="29">
        <f t="shared" si="8"/>
        <v>5987400</v>
      </c>
      <c r="U19" s="28">
        <f t="shared" si="9"/>
        <v>1.007628969932348</v>
      </c>
      <c r="V19" s="28">
        <f t="shared" si="10"/>
        <v>0.998723653004643</v>
      </c>
      <c r="W19" s="11"/>
      <c r="X19"/>
      <c r="Y19"/>
      <c r="Z19"/>
    </row>
    <row r="20" spans="1:26" s="12" customFormat="1" ht="16.5" customHeight="1">
      <c r="A20" s="20" t="s">
        <v>11</v>
      </c>
      <c r="B20" s="17">
        <v>17</v>
      </c>
      <c r="C20" s="26">
        <v>1277940</v>
      </c>
      <c r="D20" s="26">
        <v>1322694</v>
      </c>
      <c r="E20" s="27">
        <v>1671435</v>
      </c>
      <c r="F20" s="28">
        <f t="shared" si="4"/>
        <v>0.9661645097051926</v>
      </c>
      <c r="G20" s="28">
        <f t="shared" si="5"/>
        <v>0.7645765465004621</v>
      </c>
      <c r="H20" s="26">
        <v>1935</v>
      </c>
      <c r="I20" s="26">
        <v>1249</v>
      </c>
      <c r="J20" s="27">
        <v>13433</v>
      </c>
      <c r="K20" s="28">
        <f>SUM(H20/I20)</f>
        <v>1.5492393915132106</v>
      </c>
      <c r="L20" s="28">
        <f>SUM(H20/J20)</f>
        <v>0.1440482394104072</v>
      </c>
      <c r="M20" s="26">
        <v>2679477</v>
      </c>
      <c r="N20" s="26">
        <v>2866579</v>
      </c>
      <c r="O20" s="27">
        <v>2731450</v>
      </c>
      <c r="P20" s="28">
        <f t="shared" si="6"/>
        <v>0.9347298644132954</v>
      </c>
      <c r="Q20" s="28">
        <f t="shared" si="7"/>
        <v>0.9809723773087554</v>
      </c>
      <c r="R20" s="29">
        <f t="shared" si="11"/>
        <v>3959352</v>
      </c>
      <c r="S20" s="29">
        <f t="shared" si="12"/>
        <v>4190522</v>
      </c>
      <c r="T20" s="29">
        <f t="shared" si="8"/>
        <v>4416318</v>
      </c>
      <c r="U20" s="28">
        <f t="shared" si="9"/>
        <v>0.9448350348715506</v>
      </c>
      <c r="V20" s="28">
        <f t="shared" si="10"/>
        <v>0.8965278315556081</v>
      </c>
      <c r="W20" s="11"/>
      <c r="X20"/>
      <c r="Y20"/>
      <c r="Z20"/>
    </row>
    <row r="21" spans="1:26" s="12" customFormat="1" ht="16.5" customHeight="1">
      <c r="A21" s="20" t="s">
        <v>12</v>
      </c>
      <c r="B21" s="17">
        <v>18</v>
      </c>
      <c r="C21" s="26">
        <v>2751082</v>
      </c>
      <c r="D21" s="26">
        <v>3207488</v>
      </c>
      <c r="E21" s="27">
        <v>4314120</v>
      </c>
      <c r="F21" s="28">
        <f t="shared" si="4"/>
        <v>0.8577060927429814</v>
      </c>
      <c r="G21" s="28">
        <f t="shared" si="5"/>
        <v>0.6376925073943237</v>
      </c>
      <c r="H21" s="26">
        <v>0</v>
      </c>
      <c r="I21" s="26">
        <v>0</v>
      </c>
      <c r="J21" s="27">
        <v>0</v>
      </c>
      <c r="K21" s="31" t="s">
        <v>68</v>
      </c>
      <c r="L21" s="31" t="s">
        <v>68</v>
      </c>
      <c r="M21" s="26">
        <v>0</v>
      </c>
      <c r="N21" s="26">
        <v>0</v>
      </c>
      <c r="O21" s="27">
        <v>0</v>
      </c>
      <c r="P21" s="16" t="s">
        <v>27</v>
      </c>
      <c r="Q21" s="16" t="s">
        <v>27</v>
      </c>
      <c r="R21" s="29">
        <f t="shared" si="11"/>
        <v>2751082</v>
      </c>
      <c r="S21" s="29">
        <f t="shared" si="12"/>
        <v>3207488</v>
      </c>
      <c r="T21" s="29">
        <f t="shared" si="8"/>
        <v>4314120</v>
      </c>
      <c r="U21" s="28">
        <f t="shared" si="9"/>
        <v>0.8577060927429814</v>
      </c>
      <c r="V21" s="28">
        <f t="shared" si="10"/>
        <v>0.6376925073943237</v>
      </c>
      <c r="W21" s="11"/>
      <c r="X21"/>
      <c r="Y21"/>
      <c r="Z21"/>
    </row>
    <row r="22" spans="1:26" s="12" customFormat="1" ht="16.5" customHeight="1">
      <c r="A22" s="18" t="s">
        <v>13</v>
      </c>
      <c r="B22" s="17">
        <v>19</v>
      </c>
      <c r="C22" s="26">
        <v>3273760</v>
      </c>
      <c r="D22" s="26">
        <v>3386594</v>
      </c>
      <c r="E22" s="27">
        <v>4493232</v>
      </c>
      <c r="F22" s="28">
        <f t="shared" si="4"/>
        <v>0.9666821591250678</v>
      </c>
      <c r="G22" s="28">
        <f t="shared" si="5"/>
        <v>0.7285980336648542</v>
      </c>
      <c r="H22" s="26">
        <v>0</v>
      </c>
      <c r="I22" s="26">
        <v>0</v>
      </c>
      <c r="J22" s="27">
        <v>0</v>
      </c>
      <c r="K22" s="31" t="s">
        <v>69</v>
      </c>
      <c r="L22" s="31" t="s">
        <v>69</v>
      </c>
      <c r="M22" s="26">
        <v>0</v>
      </c>
      <c r="N22" s="26">
        <v>0</v>
      </c>
      <c r="O22" s="27">
        <v>0</v>
      </c>
      <c r="P22" s="16" t="s">
        <v>27</v>
      </c>
      <c r="Q22" s="16" t="s">
        <v>27</v>
      </c>
      <c r="R22" s="29">
        <f t="shared" si="11"/>
        <v>3273760</v>
      </c>
      <c r="S22" s="29">
        <f t="shared" si="12"/>
        <v>3386594</v>
      </c>
      <c r="T22" s="29">
        <f t="shared" si="8"/>
        <v>4493232</v>
      </c>
      <c r="U22" s="28">
        <f t="shared" si="9"/>
        <v>0.9666821591250678</v>
      </c>
      <c r="V22" s="28">
        <f t="shared" si="10"/>
        <v>0.7285980336648542</v>
      </c>
      <c r="W22" s="11"/>
      <c r="X22"/>
      <c r="Y22"/>
      <c r="Z22"/>
    </row>
    <row r="23" spans="1:26" s="12" customFormat="1" ht="16.5" customHeight="1">
      <c r="A23" s="20" t="s">
        <v>41</v>
      </c>
      <c r="B23" s="17">
        <v>20</v>
      </c>
      <c r="C23" s="26">
        <v>689896</v>
      </c>
      <c r="D23" s="26">
        <v>575325</v>
      </c>
      <c r="E23" s="27">
        <v>939926</v>
      </c>
      <c r="F23" s="28">
        <f t="shared" si="4"/>
        <v>1.1991413548863685</v>
      </c>
      <c r="G23" s="28">
        <f t="shared" si="5"/>
        <v>0.733989697061258</v>
      </c>
      <c r="H23" s="26">
        <v>12800</v>
      </c>
      <c r="I23" s="26">
        <v>16940</v>
      </c>
      <c r="J23" s="27">
        <v>4069</v>
      </c>
      <c r="K23" s="31" t="s">
        <v>69</v>
      </c>
      <c r="L23" s="28">
        <f>SUM(H23/J23)</f>
        <v>3.145736053084296</v>
      </c>
      <c r="M23" s="26">
        <v>3289583</v>
      </c>
      <c r="N23" s="26">
        <v>3713480</v>
      </c>
      <c r="O23" s="27">
        <v>3427073</v>
      </c>
      <c r="P23" s="28">
        <f t="shared" si="6"/>
        <v>0.8858491226558377</v>
      </c>
      <c r="Q23" s="28">
        <f t="shared" si="7"/>
        <v>0.9598812164199595</v>
      </c>
      <c r="R23" s="29">
        <f t="shared" si="11"/>
        <v>3992279</v>
      </c>
      <c r="S23" s="29">
        <f t="shared" si="12"/>
        <v>4305745</v>
      </c>
      <c r="T23" s="29">
        <f t="shared" si="8"/>
        <v>4371068</v>
      </c>
      <c r="U23" s="28">
        <f t="shared" si="9"/>
        <v>0.9271981968277266</v>
      </c>
      <c r="V23" s="28">
        <f t="shared" si="10"/>
        <v>0.9133417736809403</v>
      </c>
      <c r="W23" s="11"/>
      <c r="X23"/>
      <c r="Y23"/>
      <c r="Z23"/>
    </row>
    <row r="24" spans="1:26" s="12" customFormat="1" ht="16.5" customHeight="1">
      <c r="A24" s="20" t="s">
        <v>42</v>
      </c>
      <c r="B24" s="19">
        <v>21</v>
      </c>
      <c r="C24" s="26">
        <v>900886</v>
      </c>
      <c r="D24" s="26">
        <v>793717</v>
      </c>
      <c r="E24" s="27">
        <v>1200235</v>
      </c>
      <c r="F24" s="28">
        <f t="shared" si="4"/>
        <v>1.1350216764917471</v>
      </c>
      <c r="G24" s="28">
        <f t="shared" si="5"/>
        <v>0.7505913425287548</v>
      </c>
      <c r="H24" s="26">
        <v>1840</v>
      </c>
      <c r="I24" s="26">
        <v>2038</v>
      </c>
      <c r="J24" s="27">
        <v>0</v>
      </c>
      <c r="K24" s="28">
        <f>SUM(H24/I24)</f>
        <v>0.9028459273797841</v>
      </c>
      <c r="L24" s="31" t="s">
        <v>66</v>
      </c>
      <c r="M24" s="26">
        <v>2529790</v>
      </c>
      <c r="N24" s="26">
        <v>2881100</v>
      </c>
      <c r="O24" s="27">
        <v>3004100</v>
      </c>
      <c r="P24" s="28">
        <f t="shared" si="6"/>
        <v>0.8780639339141301</v>
      </c>
      <c r="Q24" s="28">
        <f t="shared" si="7"/>
        <v>0.8421124463233581</v>
      </c>
      <c r="R24" s="29">
        <f t="shared" si="11"/>
        <v>3432516</v>
      </c>
      <c r="S24" s="29">
        <f t="shared" si="12"/>
        <v>3676855</v>
      </c>
      <c r="T24" s="29">
        <f t="shared" si="8"/>
        <v>4204335</v>
      </c>
      <c r="U24" s="28">
        <f t="shared" si="9"/>
        <v>0.9335467403528287</v>
      </c>
      <c r="V24" s="28">
        <f t="shared" si="10"/>
        <v>0.8164230490672127</v>
      </c>
      <c r="W24" s="11"/>
      <c r="X24"/>
      <c r="Y24"/>
      <c r="Z24"/>
    </row>
    <row r="25" spans="1:26" s="12" customFormat="1" ht="16.5" customHeight="1">
      <c r="A25" s="20" t="s">
        <v>43</v>
      </c>
      <c r="B25" s="17">
        <v>22</v>
      </c>
      <c r="C25" s="26">
        <v>1367214</v>
      </c>
      <c r="D25" s="26">
        <v>1153152</v>
      </c>
      <c r="E25" s="27">
        <v>1348619</v>
      </c>
      <c r="F25" s="28">
        <f t="shared" si="4"/>
        <v>1.1856320762570762</v>
      </c>
      <c r="G25" s="28">
        <f t="shared" si="5"/>
        <v>1.013788178870385</v>
      </c>
      <c r="H25" s="26">
        <v>32071</v>
      </c>
      <c r="I25" s="26">
        <v>23342</v>
      </c>
      <c r="J25" s="30">
        <v>16024</v>
      </c>
      <c r="K25" s="31" t="s">
        <v>69</v>
      </c>
      <c r="L25" s="31" t="s">
        <v>66</v>
      </c>
      <c r="M25" s="26">
        <v>2306962</v>
      </c>
      <c r="N25" s="26">
        <v>2848694</v>
      </c>
      <c r="O25" s="30">
        <v>2667944</v>
      </c>
      <c r="P25" s="28">
        <f t="shared" si="6"/>
        <v>0.8098314525884494</v>
      </c>
      <c r="Q25" s="28">
        <f t="shared" si="7"/>
        <v>0.8646965603475935</v>
      </c>
      <c r="R25" s="29">
        <f t="shared" si="11"/>
        <v>3706247</v>
      </c>
      <c r="S25" s="29">
        <f t="shared" si="12"/>
        <v>4025188</v>
      </c>
      <c r="T25" s="29">
        <f t="shared" si="8"/>
        <v>4032587</v>
      </c>
      <c r="U25" s="28">
        <f t="shared" si="9"/>
        <v>0.9207637009749606</v>
      </c>
      <c r="V25" s="28">
        <f t="shared" si="10"/>
        <v>0.9190742815964045</v>
      </c>
      <c r="W25" s="11"/>
      <c r="X25"/>
      <c r="Y25"/>
      <c r="Z25"/>
    </row>
    <row r="26" spans="1:26" s="12" customFormat="1" ht="16.5" customHeight="1">
      <c r="A26" s="18" t="s">
        <v>44</v>
      </c>
      <c r="B26" s="17">
        <v>23</v>
      </c>
      <c r="C26" s="26">
        <v>751445</v>
      </c>
      <c r="D26" s="26">
        <v>571873</v>
      </c>
      <c r="E26" s="32">
        <v>638964</v>
      </c>
      <c r="F26" s="28">
        <f t="shared" si="4"/>
        <v>1.3140067812259015</v>
      </c>
      <c r="G26" s="28">
        <f t="shared" si="5"/>
        <v>1.1760365216193713</v>
      </c>
      <c r="H26" s="26">
        <v>0</v>
      </c>
      <c r="I26" s="26">
        <v>0</v>
      </c>
      <c r="J26" s="27">
        <v>0</v>
      </c>
      <c r="K26" s="31" t="s">
        <v>69</v>
      </c>
      <c r="L26" s="31" t="s">
        <v>69</v>
      </c>
      <c r="M26" s="26">
        <v>5737913</v>
      </c>
      <c r="N26" s="26">
        <v>5834212</v>
      </c>
      <c r="O26" s="27">
        <v>5442362</v>
      </c>
      <c r="P26" s="28">
        <f t="shared" si="6"/>
        <v>0.9834940862622065</v>
      </c>
      <c r="Q26" s="28">
        <f t="shared" si="7"/>
        <v>1.0543056489075884</v>
      </c>
      <c r="R26" s="29">
        <f t="shared" si="11"/>
        <v>6489358</v>
      </c>
      <c r="S26" s="29">
        <f t="shared" si="12"/>
        <v>6406085</v>
      </c>
      <c r="T26" s="29">
        <f t="shared" si="8"/>
        <v>6081326</v>
      </c>
      <c r="U26" s="28">
        <f t="shared" si="9"/>
        <v>1.0129990469998447</v>
      </c>
      <c r="V26" s="28">
        <f t="shared" si="10"/>
        <v>1.0670958932311803</v>
      </c>
      <c r="W26" s="11"/>
      <c r="X26"/>
      <c r="Y26"/>
      <c r="Z26"/>
    </row>
    <row r="27" spans="1:26" s="12" customFormat="1" ht="16.5" customHeight="1">
      <c r="A27" s="18" t="s">
        <v>45</v>
      </c>
      <c r="B27" s="19">
        <v>24</v>
      </c>
      <c r="C27" s="26">
        <v>3065313</v>
      </c>
      <c r="D27" s="26">
        <v>3044001</v>
      </c>
      <c r="E27" s="27">
        <v>3777851</v>
      </c>
      <c r="F27" s="28">
        <f t="shared" si="4"/>
        <v>1.00700131176041</v>
      </c>
      <c r="G27" s="28">
        <f t="shared" si="5"/>
        <v>0.8113906556928794</v>
      </c>
      <c r="H27" s="26">
        <v>0</v>
      </c>
      <c r="I27" s="26">
        <v>0</v>
      </c>
      <c r="J27" s="27">
        <v>0</v>
      </c>
      <c r="K27" s="31" t="s">
        <v>69</v>
      </c>
      <c r="L27" s="31" t="s">
        <v>69</v>
      </c>
      <c r="M27" s="26">
        <v>320189</v>
      </c>
      <c r="N27" s="26">
        <v>348552</v>
      </c>
      <c r="O27" s="27">
        <v>329997</v>
      </c>
      <c r="P27" s="28">
        <f t="shared" si="6"/>
        <v>0.9186262021161835</v>
      </c>
      <c r="Q27" s="28">
        <f t="shared" si="7"/>
        <v>0.970278517683494</v>
      </c>
      <c r="R27" s="29">
        <f t="shared" si="11"/>
        <v>3385502</v>
      </c>
      <c r="S27" s="29">
        <f t="shared" si="12"/>
        <v>3392553</v>
      </c>
      <c r="T27" s="29">
        <f t="shared" si="8"/>
        <v>4107848</v>
      </c>
      <c r="U27" s="28">
        <f t="shared" si="9"/>
        <v>0.997921624216335</v>
      </c>
      <c r="V27" s="28">
        <f t="shared" si="10"/>
        <v>0.8241546425281558</v>
      </c>
      <c r="W27" s="11"/>
      <c r="X27"/>
      <c r="Y27"/>
      <c r="Z27"/>
    </row>
    <row r="28" spans="1:26" s="12" customFormat="1" ht="16.5" customHeight="1" thickBot="1">
      <c r="A28" s="13" t="s">
        <v>46</v>
      </c>
      <c r="B28" s="14">
        <v>25</v>
      </c>
      <c r="C28" s="39">
        <v>45962</v>
      </c>
      <c r="D28" s="39">
        <v>135786</v>
      </c>
      <c r="E28" s="27">
        <v>201263</v>
      </c>
      <c r="F28" s="34">
        <f t="shared" si="4"/>
        <v>0.3384885039694814</v>
      </c>
      <c r="G28" s="34">
        <f t="shared" si="5"/>
        <v>0.2283678569831514</v>
      </c>
      <c r="H28" s="39">
        <v>19981</v>
      </c>
      <c r="I28" s="39">
        <v>89430</v>
      </c>
      <c r="J28" s="27">
        <v>18012</v>
      </c>
      <c r="K28" s="34">
        <f>SUM(H28/I28)</f>
        <v>0.22342614335234262</v>
      </c>
      <c r="L28" s="34">
        <f>SUM(H28/J28)</f>
        <v>1.109316011547857</v>
      </c>
      <c r="M28" s="39">
        <v>3622805</v>
      </c>
      <c r="N28" s="39">
        <v>3851443</v>
      </c>
      <c r="O28" s="27">
        <v>3599725</v>
      </c>
      <c r="P28" s="34">
        <f t="shared" si="6"/>
        <v>0.9406357565203484</v>
      </c>
      <c r="Q28" s="34">
        <f t="shared" si="7"/>
        <v>1.0064116008861788</v>
      </c>
      <c r="R28" s="35">
        <f t="shared" si="11"/>
        <v>3688748</v>
      </c>
      <c r="S28" s="35">
        <f t="shared" si="12"/>
        <v>4076659</v>
      </c>
      <c r="T28" s="35">
        <f t="shared" si="8"/>
        <v>3819000</v>
      </c>
      <c r="U28" s="34">
        <f t="shared" si="9"/>
        <v>0.9048458553928597</v>
      </c>
      <c r="V28" s="34">
        <f t="shared" si="10"/>
        <v>0.9658936894474993</v>
      </c>
      <c r="W28" s="11"/>
      <c r="X28"/>
      <c r="Y28"/>
      <c r="Z28"/>
    </row>
    <row r="29" spans="1:26" s="12" customFormat="1" ht="18.75" customHeight="1" thickBot="1">
      <c r="A29" s="44" t="s">
        <v>70</v>
      </c>
      <c r="B29" s="21"/>
      <c r="C29" s="36">
        <f>SUM(C4:C28)</f>
        <v>128301247</v>
      </c>
      <c r="D29" s="37">
        <f>SUM(D4:D28)</f>
        <v>114069956</v>
      </c>
      <c r="E29" s="37">
        <f>SUM(E4:E28)</f>
        <v>158211459</v>
      </c>
      <c r="F29" s="38">
        <f t="shared" si="4"/>
        <v>1.1247593275130219</v>
      </c>
      <c r="G29" s="38">
        <f t="shared" si="5"/>
        <v>0.810947878307601</v>
      </c>
      <c r="H29" s="37">
        <f>SUM(H4:H28)</f>
        <v>1215200</v>
      </c>
      <c r="I29" s="37">
        <f>SUM(I4:I28)</f>
        <v>1242683</v>
      </c>
      <c r="J29" s="37">
        <f>SUM(J4:J28)</f>
        <v>1140576</v>
      </c>
      <c r="K29" s="38">
        <f>SUM(H29/I29)</f>
        <v>0.9778841426172242</v>
      </c>
      <c r="L29" s="38">
        <f>SUM(H29/J29)</f>
        <v>1.0654265914765872</v>
      </c>
      <c r="M29" s="37">
        <f>SUM(M4:M28)</f>
        <v>202234879</v>
      </c>
      <c r="N29" s="37">
        <f>SUM(N4:N28)</f>
        <v>221788405</v>
      </c>
      <c r="O29" s="37">
        <f>SUM(O4:O28)</f>
        <v>213565677</v>
      </c>
      <c r="P29" s="38">
        <f t="shared" si="6"/>
        <v>0.9118370232203978</v>
      </c>
      <c r="Q29" s="38">
        <f t="shared" si="7"/>
        <v>0.946944667517899</v>
      </c>
      <c r="R29" s="37">
        <f>SUM(R4:R28)</f>
        <v>331751326</v>
      </c>
      <c r="S29" s="37">
        <f>SUM(S4:S28)</f>
        <v>337101044</v>
      </c>
      <c r="T29" s="37">
        <f t="shared" si="8"/>
        <v>372917712</v>
      </c>
      <c r="U29" s="38">
        <f t="shared" si="9"/>
        <v>0.9841302241710055</v>
      </c>
      <c r="V29" s="45">
        <f t="shared" si="10"/>
        <v>0.8896100006105369</v>
      </c>
      <c r="W29" s="11"/>
      <c r="X29"/>
      <c r="Y29"/>
      <c r="Z29"/>
    </row>
    <row r="30" spans="1:26" s="12" customFormat="1" ht="16.5" customHeight="1">
      <c r="A30" s="5" t="s">
        <v>47</v>
      </c>
      <c r="B30" s="15">
        <v>26</v>
      </c>
      <c r="C30" s="33">
        <v>333241</v>
      </c>
      <c r="D30" s="33">
        <v>321120</v>
      </c>
      <c r="E30" s="27">
        <v>448308</v>
      </c>
      <c r="F30" s="40">
        <f t="shared" si="4"/>
        <v>1.037746013951171</v>
      </c>
      <c r="G30" s="40">
        <f t="shared" si="5"/>
        <v>0.7433304781534124</v>
      </c>
      <c r="H30" s="33">
        <v>0</v>
      </c>
      <c r="I30" s="33">
        <v>0</v>
      </c>
      <c r="J30" s="27">
        <v>0</v>
      </c>
      <c r="K30" s="31" t="s">
        <v>71</v>
      </c>
      <c r="L30" s="31" t="s">
        <v>71</v>
      </c>
      <c r="M30" s="33">
        <v>1868091</v>
      </c>
      <c r="N30" s="33">
        <v>2236308</v>
      </c>
      <c r="O30" s="27">
        <v>3325114</v>
      </c>
      <c r="P30" s="40">
        <f t="shared" si="6"/>
        <v>0.8353460256816145</v>
      </c>
      <c r="Q30" s="40">
        <f t="shared" si="7"/>
        <v>0.5618126175523606</v>
      </c>
      <c r="R30" s="41">
        <f aca="true" t="shared" si="13" ref="R30:R54">+C30+H30+M30</f>
        <v>2201332</v>
      </c>
      <c r="S30" s="41">
        <f aca="true" t="shared" si="14" ref="S30:S54">+D30+I30+N30</f>
        <v>2557428</v>
      </c>
      <c r="T30" s="41">
        <f t="shared" si="8"/>
        <v>3773422</v>
      </c>
      <c r="U30" s="40">
        <f t="shared" si="9"/>
        <v>0.860760107420424</v>
      </c>
      <c r="V30" s="40">
        <f t="shared" si="10"/>
        <v>0.5833781644353587</v>
      </c>
      <c r="X30"/>
      <c r="Y30"/>
      <c r="Z30"/>
    </row>
    <row r="31" spans="1:26" s="12" customFormat="1" ht="16.5" customHeight="1">
      <c r="A31" s="18" t="s">
        <v>48</v>
      </c>
      <c r="B31" s="17">
        <v>27</v>
      </c>
      <c r="C31" s="26">
        <v>183299</v>
      </c>
      <c r="D31" s="26">
        <v>144451</v>
      </c>
      <c r="E31" s="27">
        <v>295928</v>
      </c>
      <c r="F31" s="28">
        <f t="shared" si="4"/>
        <v>1.2689354867740619</v>
      </c>
      <c r="G31" s="28">
        <f t="shared" si="5"/>
        <v>0.6194040442269741</v>
      </c>
      <c r="H31" s="26">
        <v>1515</v>
      </c>
      <c r="I31" s="26">
        <v>661</v>
      </c>
      <c r="J31" s="27">
        <v>457</v>
      </c>
      <c r="K31" s="28">
        <f>SUM(H31/I31)</f>
        <v>2.291981845688351</v>
      </c>
      <c r="L31" s="28">
        <f>SUM(H31/J31)</f>
        <v>3.315098468271335</v>
      </c>
      <c r="M31" s="26">
        <v>2501261</v>
      </c>
      <c r="N31" s="26">
        <v>2603719</v>
      </c>
      <c r="O31" s="27">
        <v>2440605</v>
      </c>
      <c r="P31" s="28">
        <f t="shared" si="6"/>
        <v>0.9606493634681776</v>
      </c>
      <c r="Q31" s="28">
        <f t="shared" si="7"/>
        <v>1.0248528541078954</v>
      </c>
      <c r="R31" s="29">
        <f t="shared" si="13"/>
        <v>2686075</v>
      </c>
      <c r="S31" s="29">
        <f t="shared" si="14"/>
        <v>2748831</v>
      </c>
      <c r="T31" s="29">
        <f t="shared" si="8"/>
        <v>2736990</v>
      </c>
      <c r="U31" s="28">
        <f t="shared" si="9"/>
        <v>0.977169931509067</v>
      </c>
      <c r="V31" s="28">
        <f t="shared" si="10"/>
        <v>0.9813974475610068</v>
      </c>
      <c r="X31"/>
      <c r="Y31"/>
      <c r="Z31"/>
    </row>
    <row r="32" spans="1:26" s="12" customFormat="1" ht="16.5" customHeight="1">
      <c r="A32" s="18" t="s">
        <v>49</v>
      </c>
      <c r="B32" s="19">
        <v>28</v>
      </c>
      <c r="C32" s="26">
        <v>2227534</v>
      </c>
      <c r="D32" s="26">
        <v>1965525</v>
      </c>
      <c r="E32" s="27">
        <v>3817362</v>
      </c>
      <c r="F32" s="28">
        <f t="shared" si="4"/>
        <v>1.1333022983681205</v>
      </c>
      <c r="G32" s="28">
        <f t="shared" si="5"/>
        <v>0.5835270534992489</v>
      </c>
      <c r="H32" s="26">
        <v>0</v>
      </c>
      <c r="I32" s="26">
        <v>0</v>
      </c>
      <c r="J32" s="27">
        <v>0</v>
      </c>
      <c r="K32" s="16" t="s">
        <v>27</v>
      </c>
      <c r="L32" s="16" t="s">
        <v>27</v>
      </c>
      <c r="M32" s="26">
        <v>0</v>
      </c>
      <c r="N32" s="26">
        <v>0</v>
      </c>
      <c r="O32" s="27">
        <v>0</v>
      </c>
      <c r="P32" s="16" t="s">
        <v>27</v>
      </c>
      <c r="Q32" s="16" t="s">
        <v>27</v>
      </c>
      <c r="R32" s="29">
        <f t="shared" si="13"/>
        <v>2227534</v>
      </c>
      <c r="S32" s="29">
        <f t="shared" si="14"/>
        <v>1965525</v>
      </c>
      <c r="T32" s="29">
        <f t="shared" si="8"/>
        <v>3817362</v>
      </c>
      <c r="U32" s="28">
        <f t="shared" si="9"/>
        <v>1.1333022983681205</v>
      </c>
      <c r="V32" s="28">
        <f t="shared" si="10"/>
        <v>0.5835270534992489</v>
      </c>
      <c r="X32"/>
      <c r="Y32"/>
      <c r="Z32"/>
    </row>
    <row r="33" spans="1:26" s="12" customFormat="1" ht="16.5" customHeight="1">
      <c r="A33" s="18" t="s">
        <v>50</v>
      </c>
      <c r="B33" s="19">
        <v>29</v>
      </c>
      <c r="C33" s="26">
        <v>489125</v>
      </c>
      <c r="D33" s="26">
        <v>448658</v>
      </c>
      <c r="E33" s="27">
        <v>606535</v>
      </c>
      <c r="F33" s="28">
        <f t="shared" si="4"/>
        <v>1.0901956501388586</v>
      </c>
      <c r="G33" s="28">
        <f t="shared" si="5"/>
        <v>0.806425020814957</v>
      </c>
      <c r="H33" s="26">
        <v>101552</v>
      </c>
      <c r="I33" s="26">
        <v>63070</v>
      </c>
      <c r="J33" s="27">
        <v>57738</v>
      </c>
      <c r="K33" s="28">
        <f>SUM(H33/I33)</f>
        <v>1.6101474552084984</v>
      </c>
      <c r="L33" s="28">
        <f>SUM(H33/J33)</f>
        <v>1.7588416640687243</v>
      </c>
      <c r="M33" s="26">
        <v>1930759</v>
      </c>
      <c r="N33" s="26">
        <v>1998888</v>
      </c>
      <c r="O33" s="27">
        <v>2094951</v>
      </c>
      <c r="P33" s="28">
        <f t="shared" si="6"/>
        <v>0.9659165496015785</v>
      </c>
      <c r="Q33" s="28">
        <f t="shared" si="7"/>
        <v>0.9216248971932995</v>
      </c>
      <c r="R33" s="29">
        <f t="shared" si="13"/>
        <v>2521436</v>
      </c>
      <c r="S33" s="29">
        <f t="shared" si="14"/>
        <v>2510616</v>
      </c>
      <c r="T33" s="29">
        <f t="shared" si="8"/>
        <v>2759224</v>
      </c>
      <c r="U33" s="28">
        <f t="shared" si="9"/>
        <v>1.0043096992929226</v>
      </c>
      <c r="V33" s="28">
        <f t="shared" si="10"/>
        <v>0.9138206974134757</v>
      </c>
      <c r="X33"/>
      <c r="Y33"/>
      <c r="Z33"/>
    </row>
    <row r="34" spans="1:26" s="12" customFormat="1" ht="16.5" customHeight="1">
      <c r="A34" s="18" t="s">
        <v>51</v>
      </c>
      <c r="B34" s="19">
        <v>30</v>
      </c>
      <c r="C34" s="26">
        <v>266236</v>
      </c>
      <c r="D34" s="26">
        <v>201358</v>
      </c>
      <c r="E34" s="27">
        <v>332539</v>
      </c>
      <c r="F34" s="28">
        <f t="shared" si="4"/>
        <v>1.3222022467446042</v>
      </c>
      <c r="G34" s="28">
        <f t="shared" si="5"/>
        <v>0.8006158676125207</v>
      </c>
      <c r="H34" s="26">
        <v>189</v>
      </c>
      <c r="I34" s="26">
        <v>0</v>
      </c>
      <c r="J34" s="27">
        <v>0</v>
      </c>
      <c r="K34" s="31" t="s">
        <v>0</v>
      </c>
      <c r="L34" s="31" t="s">
        <v>0</v>
      </c>
      <c r="M34" s="26">
        <v>2203758</v>
      </c>
      <c r="N34" s="26">
        <v>2246758</v>
      </c>
      <c r="O34" s="27">
        <v>2198129</v>
      </c>
      <c r="P34" s="28">
        <f t="shared" si="6"/>
        <v>0.9808613121662413</v>
      </c>
      <c r="Q34" s="28">
        <f t="shared" si="7"/>
        <v>1.0025608142197295</v>
      </c>
      <c r="R34" s="29">
        <f t="shared" si="13"/>
        <v>2470183</v>
      </c>
      <c r="S34" s="29">
        <f t="shared" si="14"/>
        <v>2448116</v>
      </c>
      <c r="T34" s="29">
        <f t="shared" si="8"/>
        <v>2530668</v>
      </c>
      <c r="U34" s="28">
        <f t="shared" si="9"/>
        <v>1.009013870257782</v>
      </c>
      <c r="V34" s="28">
        <f t="shared" si="10"/>
        <v>0.9760991959435217</v>
      </c>
      <c r="X34"/>
      <c r="Y34"/>
      <c r="Z34"/>
    </row>
    <row r="35" spans="1:26" s="12" customFormat="1" ht="16.5" customHeight="1">
      <c r="A35" s="20" t="s">
        <v>52</v>
      </c>
      <c r="B35" s="19">
        <v>31</v>
      </c>
      <c r="C35" s="26">
        <v>2451221</v>
      </c>
      <c r="D35" s="26">
        <v>2264187</v>
      </c>
      <c r="E35" s="27">
        <v>2273052</v>
      </c>
      <c r="F35" s="28">
        <f t="shared" si="4"/>
        <v>1.0826053678428504</v>
      </c>
      <c r="G35" s="28">
        <f t="shared" si="5"/>
        <v>1.0783831606140115</v>
      </c>
      <c r="H35" s="26">
        <v>26292</v>
      </c>
      <c r="I35" s="26">
        <v>9588</v>
      </c>
      <c r="J35" s="27">
        <v>14360</v>
      </c>
      <c r="K35" s="28">
        <f>SUM(H35/I35)</f>
        <v>2.742177722152691</v>
      </c>
      <c r="L35" s="28">
        <f>SUM(H35/J35)</f>
        <v>1.8309192200557103</v>
      </c>
      <c r="M35" s="26">
        <v>243836</v>
      </c>
      <c r="N35" s="26">
        <v>219773</v>
      </c>
      <c r="O35" s="27">
        <v>193588</v>
      </c>
      <c r="P35" s="28">
        <f t="shared" si="6"/>
        <v>1.109490246754606</v>
      </c>
      <c r="Q35" s="28">
        <f t="shared" si="7"/>
        <v>1.2595615430708516</v>
      </c>
      <c r="R35" s="29">
        <f t="shared" si="13"/>
        <v>2721349</v>
      </c>
      <c r="S35" s="29">
        <f t="shared" si="14"/>
        <v>2493548</v>
      </c>
      <c r="T35" s="29">
        <f t="shared" si="8"/>
        <v>2481000</v>
      </c>
      <c r="U35" s="28">
        <f t="shared" si="9"/>
        <v>1.0913561720087201</v>
      </c>
      <c r="V35" s="28">
        <f t="shared" si="10"/>
        <v>1.096875856509472</v>
      </c>
      <c r="X35"/>
      <c r="Y35"/>
      <c r="Z35"/>
    </row>
    <row r="36" spans="1:26" s="12" customFormat="1" ht="16.5" customHeight="1">
      <c r="A36" s="20" t="s">
        <v>53</v>
      </c>
      <c r="B36" s="19">
        <v>32</v>
      </c>
      <c r="C36" s="26">
        <v>2055964</v>
      </c>
      <c r="D36" s="26">
        <v>1921336</v>
      </c>
      <c r="E36" s="27">
        <v>2838965</v>
      </c>
      <c r="F36" s="28">
        <f t="shared" si="4"/>
        <v>1.0700699929632298</v>
      </c>
      <c r="G36" s="28">
        <f t="shared" si="5"/>
        <v>0.724194909060168</v>
      </c>
      <c r="H36" s="26">
        <v>0</v>
      </c>
      <c r="I36" s="26">
        <v>0</v>
      </c>
      <c r="J36" s="27">
        <v>0</v>
      </c>
      <c r="K36" s="31" t="s">
        <v>1</v>
      </c>
      <c r="L36" s="31" t="s">
        <v>1</v>
      </c>
      <c r="M36" s="26">
        <v>149083</v>
      </c>
      <c r="N36" s="26">
        <v>108173</v>
      </c>
      <c r="O36" s="27">
        <v>140698</v>
      </c>
      <c r="P36" s="28">
        <f t="shared" si="6"/>
        <v>1.3781904911576826</v>
      </c>
      <c r="Q36" s="28">
        <f t="shared" si="7"/>
        <v>1.059595729861121</v>
      </c>
      <c r="R36" s="29">
        <f t="shared" si="13"/>
        <v>2205047</v>
      </c>
      <c r="S36" s="29">
        <f t="shared" si="14"/>
        <v>2029509</v>
      </c>
      <c r="T36" s="29">
        <f t="shared" si="8"/>
        <v>2979663</v>
      </c>
      <c r="U36" s="28">
        <f t="shared" si="9"/>
        <v>1.0864928413719772</v>
      </c>
      <c r="V36" s="28">
        <f t="shared" si="10"/>
        <v>0.7400323459397925</v>
      </c>
      <c r="X36"/>
      <c r="Y36"/>
      <c r="Z36"/>
    </row>
    <row r="37" spans="1:26" s="12" customFormat="1" ht="16.5" customHeight="1">
      <c r="A37" s="18" t="s">
        <v>54</v>
      </c>
      <c r="B37" s="19">
        <v>33</v>
      </c>
      <c r="C37" s="26">
        <v>178754</v>
      </c>
      <c r="D37" s="26">
        <v>167342</v>
      </c>
      <c r="E37" s="27">
        <v>447983</v>
      </c>
      <c r="F37" s="28">
        <f t="shared" si="4"/>
        <v>1.0681956711405385</v>
      </c>
      <c r="G37" s="28">
        <f t="shared" si="5"/>
        <v>0.39901960565467887</v>
      </c>
      <c r="H37" s="26">
        <v>4588</v>
      </c>
      <c r="I37" s="26">
        <v>2492</v>
      </c>
      <c r="J37" s="27">
        <v>1414</v>
      </c>
      <c r="K37" s="28">
        <f>SUM(H37/I37)</f>
        <v>1.841091492776886</v>
      </c>
      <c r="L37" s="28">
        <f>SUM(H37/J37)</f>
        <v>3.2446958981612446</v>
      </c>
      <c r="M37" s="26">
        <v>2332065</v>
      </c>
      <c r="N37" s="26">
        <v>2405571</v>
      </c>
      <c r="O37" s="27">
        <v>2575150</v>
      </c>
      <c r="P37" s="28">
        <f t="shared" si="6"/>
        <v>0.9694434294394138</v>
      </c>
      <c r="Q37" s="28">
        <f t="shared" si="7"/>
        <v>0.9056035570743451</v>
      </c>
      <c r="R37" s="29">
        <f t="shared" si="13"/>
        <v>2515407</v>
      </c>
      <c r="S37" s="29">
        <f t="shared" si="14"/>
        <v>2575405</v>
      </c>
      <c r="T37" s="29">
        <f t="shared" si="8"/>
        <v>3024547</v>
      </c>
      <c r="U37" s="28">
        <f t="shared" si="9"/>
        <v>0.9767034699396794</v>
      </c>
      <c r="V37" s="28">
        <f t="shared" si="10"/>
        <v>0.8316640475416649</v>
      </c>
      <c r="X37"/>
      <c r="Y37"/>
      <c r="Z37"/>
    </row>
    <row r="38" spans="1:26" s="12" customFormat="1" ht="16.5" customHeight="1">
      <c r="A38" s="18" t="s">
        <v>14</v>
      </c>
      <c r="B38" s="19">
        <v>34</v>
      </c>
      <c r="C38" s="26">
        <v>2288562</v>
      </c>
      <c r="D38" s="26">
        <v>2409013</v>
      </c>
      <c r="E38" s="27">
        <v>3277570</v>
      </c>
      <c r="F38" s="28">
        <f t="shared" si="4"/>
        <v>0.9499998547122825</v>
      </c>
      <c r="G38" s="28">
        <f t="shared" si="5"/>
        <v>0.6982496178571319</v>
      </c>
      <c r="H38" s="26">
        <v>0</v>
      </c>
      <c r="I38" s="26">
        <v>0</v>
      </c>
      <c r="J38" s="27">
        <v>0</v>
      </c>
      <c r="K38" s="31" t="s">
        <v>2</v>
      </c>
      <c r="L38" s="31" t="s">
        <v>2</v>
      </c>
      <c r="M38" s="26">
        <v>0</v>
      </c>
      <c r="N38" s="26">
        <v>0</v>
      </c>
      <c r="O38" s="27">
        <v>0</v>
      </c>
      <c r="P38" s="16" t="s">
        <v>27</v>
      </c>
      <c r="Q38" s="16" t="s">
        <v>27</v>
      </c>
      <c r="R38" s="29">
        <f t="shared" si="13"/>
        <v>2288562</v>
      </c>
      <c r="S38" s="29">
        <f t="shared" si="14"/>
        <v>2409013</v>
      </c>
      <c r="T38" s="29">
        <f t="shared" si="8"/>
        <v>3277570</v>
      </c>
      <c r="U38" s="28">
        <f t="shared" si="9"/>
        <v>0.9499998547122825</v>
      </c>
      <c r="V38" s="28">
        <f t="shared" si="10"/>
        <v>0.6982496178571319</v>
      </c>
      <c r="X38"/>
      <c r="Y38"/>
      <c r="Z38"/>
    </row>
    <row r="39" spans="1:26" s="12" customFormat="1" ht="16.5" customHeight="1">
      <c r="A39" s="18" t="s">
        <v>55</v>
      </c>
      <c r="B39" s="19">
        <v>35</v>
      </c>
      <c r="C39" s="26">
        <v>606289</v>
      </c>
      <c r="D39" s="26">
        <v>538067</v>
      </c>
      <c r="E39" s="27">
        <v>771706</v>
      </c>
      <c r="F39" s="28">
        <f t="shared" si="4"/>
        <v>1.1267909015048312</v>
      </c>
      <c r="G39" s="28">
        <f t="shared" si="5"/>
        <v>0.7856476430143086</v>
      </c>
      <c r="H39" s="26">
        <v>0</v>
      </c>
      <c r="I39" s="26">
        <v>0</v>
      </c>
      <c r="J39" s="27">
        <v>0</v>
      </c>
      <c r="K39" s="31" t="s">
        <v>2</v>
      </c>
      <c r="L39" s="31" t="s">
        <v>2</v>
      </c>
      <c r="M39" s="26">
        <v>1260488</v>
      </c>
      <c r="N39" s="26">
        <v>1421066</v>
      </c>
      <c r="O39" s="27">
        <v>1395479</v>
      </c>
      <c r="P39" s="28">
        <f t="shared" si="6"/>
        <v>0.8870017296874319</v>
      </c>
      <c r="Q39" s="28">
        <f t="shared" si="7"/>
        <v>0.9032654737190599</v>
      </c>
      <c r="R39" s="29">
        <f t="shared" si="13"/>
        <v>1866777</v>
      </c>
      <c r="S39" s="29">
        <f t="shared" si="14"/>
        <v>1959133</v>
      </c>
      <c r="T39" s="29">
        <f t="shared" si="8"/>
        <v>2167185</v>
      </c>
      <c r="U39" s="28">
        <f t="shared" si="9"/>
        <v>0.9528587390442609</v>
      </c>
      <c r="V39" s="28">
        <f t="shared" si="10"/>
        <v>0.8613833152222814</v>
      </c>
      <c r="X39"/>
      <c r="Y39"/>
      <c r="Z39"/>
    </row>
    <row r="40" spans="1:26" s="12" customFormat="1" ht="16.5" customHeight="1">
      <c r="A40" s="18" t="s">
        <v>56</v>
      </c>
      <c r="B40" s="19">
        <v>36</v>
      </c>
      <c r="C40" s="26">
        <v>365325</v>
      </c>
      <c r="D40" s="26">
        <v>419753</v>
      </c>
      <c r="E40" s="27">
        <v>483244</v>
      </c>
      <c r="F40" s="28">
        <f t="shared" si="4"/>
        <v>0.870333267421555</v>
      </c>
      <c r="G40" s="28">
        <f t="shared" si="5"/>
        <v>0.7559845543866038</v>
      </c>
      <c r="H40" s="26">
        <v>673</v>
      </c>
      <c r="I40" s="26">
        <v>646</v>
      </c>
      <c r="J40" s="27">
        <v>696</v>
      </c>
      <c r="K40" s="28">
        <f>SUM(H40/I40)</f>
        <v>1.041795665634675</v>
      </c>
      <c r="L40" s="28">
        <f>SUM(H40/J40)</f>
        <v>0.9669540229885057</v>
      </c>
      <c r="M40" s="26">
        <v>1608227</v>
      </c>
      <c r="N40" s="26">
        <v>1607430</v>
      </c>
      <c r="O40" s="27">
        <v>1669434</v>
      </c>
      <c r="P40" s="28">
        <f t="shared" si="6"/>
        <v>1.0004958225241534</v>
      </c>
      <c r="Q40" s="28">
        <f t="shared" si="7"/>
        <v>0.963336675783529</v>
      </c>
      <c r="R40" s="29">
        <f t="shared" si="13"/>
        <v>1974225</v>
      </c>
      <c r="S40" s="29">
        <f t="shared" si="14"/>
        <v>2027829</v>
      </c>
      <c r="T40" s="29">
        <f t="shared" si="8"/>
        <v>2153374</v>
      </c>
      <c r="U40" s="28">
        <f t="shared" si="9"/>
        <v>0.9735658184196004</v>
      </c>
      <c r="V40" s="28">
        <f t="shared" si="10"/>
        <v>0.9168054411356318</v>
      </c>
      <c r="X40"/>
      <c r="Y40"/>
      <c r="Z40"/>
    </row>
    <row r="41" spans="1:26" s="12" customFormat="1" ht="16.5" customHeight="1">
      <c r="A41" s="18" t="s">
        <v>57</v>
      </c>
      <c r="B41" s="19">
        <v>37</v>
      </c>
      <c r="C41" s="26">
        <v>1450437</v>
      </c>
      <c r="D41" s="26">
        <v>1359059</v>
      </c>
      <c r="E41" s="27">
        <v>1626506</v>
      </c>
      <c r="F41" s="28">
        <f t="shared" si="4"/>
        <v>1.0672362274191187</v>
      </c>
      <c r="G41" s="28">
        <f t="shared" si="5"/>
        <v>0.8917501687666691</v>
      </c>
      <c r="H41" s="26">
        <v>0</v>
      </c>
      <c r="I41" s="26">
        <v>0</v>
      </c>
      <c r="J41" s="27">
        <v>0</v>
      </c>
      <c r="K41" s="31" t="s">
        <v>3</v>
      </c>
      <c r="L41" s="31" t="s">
        <v>3</v>
      </c>
      <c r="M41" s="26">
        <v>128615</v>
      </c>
      <c r="N41" s="26">
        <v>98636</v>
      </c>
      <c r="O41" s="27">
        <v>72406</v>
      </c>
      <c r="P41" s="28">
        <f t="shared" si="6"/>
        <v>1.3039356827121944</v>
      </c>
      <c r="Q41" s="28">
        <f t="shared" si="7"/>
        <v>1.7763030688064525</v>
      </c>
      <c r="R41" s="29">
        <f t="shared" si="13"/>
        <v>1579052</v>
      </c>
      <c r="S41" s="29">
        <f t="shared" si="14"/>
        <v>1457695</v>
      </c>
      <c r="T41" s="29">
        <f t="shared" si="8"/>
        <v>1698912</v>
      </c>
      <c r="U41" s="28">
        <f t="shared" si="9"/>
        <v>1.0832526694541724</v>
      </c>
      <c r="V41" s="28">
        <f t="shared" si="10"/>
        <v>0.929448964984649</v>
      </c>
      <c r="X41"/>
      <c r="Y41"/>
      <c r="Z41"/>
    </row>
    <row r="42" spans="1:26" s="12" customFormat="1" ht="16.5" customHeight="1">
      <c r="A42" s="18" t="s">
        <v>58</v>
      </c>
      <c r="B42" s="19">
        <v>38</v>
      </c>
      <c r="C42" s="26">
        <v>1333772</v>
      </c>
      <c r="D42" s="26">
        <v>1664686</v>
      </c>
      <c r="E42" s="27">
        <v>2056885</v>
      </c>
      <c r="F42" s="28">
        <f t="shared" si="4"/>
        <v>0.8012153643389804</v>
      </c>
      <c r="G42" s="28">
        <f t="shared" si="5"/>
        <v>0.6484426693762656</v>
      </c>
      <c r="H42" s="26">
        <v>0</v>
      </c>
      <c r="I42" s="26">
        <v>0</v>
      </c>
      <c r="J42" s="27">
        <v>0</v>
      </c>
      <c r="K42" s="31" t="s">
        <v>71</v>
      </c>
      <c r="L42" s="31" t="s">
        <v>71</v>
      </c>
      <c r="M42" s="26">
        <v>123284</v>
      </c>
      <c r="N42" s="26">
        <v>205208</v>
      </c>
      <c r="O42" s="27">
        <v>267471</v>
      </c>
      <c r="P42" s="28">
        <f t="shared" si="6"/>
        <v>0.6007757982144946</v>
      </c>
      <c r="Q42" s="28">
        <f t="shared" si="7"/>
        <v>0.46092473576574655</v>
      </c>
      <c r="R42" s="29">
        <f t="shared" si="13"/>
        <v>1457056</v>
      </c>
      <c r="S42" s="29">
        <f t="shared" si="14"/>
        <v>1869894</v>
      </c>
      <c r="T42" s="29">
        <f t="shared" si="8"/>
        <v>2324356</v>
      </c>
      <c r="U42" s="28">
        <f t="shared" si="9"/>
        <v>0.7792185011556805</v>
      </c>
      <c r="V42" s="28">
        <f t="shared" si="10"/>
        <v>0.6268643873829999</v>
      </c>
      <c r="X42"/>
      <c r="Y42"/>
      <c r="Z42"/>
    </row>
    <row r="43" spans="1:26" s="12" customFormat="1" ht="16.5" customHeight="1">
      <c r="A43" s="18" t="s">
        <v>59</v>
      </c>
      <c r="B43" s="19">
        <v>39</v>
      </c>
      <c r="C43" s="26">
        <v>114804</v>
      </c>
      <c r="D43" s="26">
        <v>135605</v>
      </c>
      <c r="E43" s="27">
        <v>116953</v>
      </c>
      <c r="F43" s="28">
        <f t="shared" si="4"/>
        <v>0.8466059511079975</v>
      </c>
      <c r="G43" s="28">
        <f t="shared" si="5"/>
        <v>0.981625097261293</v>
      </c>
      <c r="H43" s="26">
        <v>7150</v>
      </c>
      <c r="I43" s="26">
        <v>21054</v>
      </c>
      <c r="J43" s="27">
        <v>2697</v>
      </c>
      <c r="K43" s="28">
        <f>SUM(H43/I43)</f>
        <v>0.3396029258098224</v>
      </c>
      <c r="L43" s="28">
        <f>SUM(H43/J43)</f>
        <v>2.651093807934742</v>
      </c>
      <c r="M43" s="26">
        <v>1451114</v>
      </c>
      <c r="N43" s="26">
        <v>1317155</v>
      </c>
      <c r="O43" s="27">
        <v>1379630</v>
      </c>
      <c r="P43" s="28">
        <f t="shared" si="6"/>
        <v>1.101703292323227</v>
      </c>
      <c r="Q43" s="28">
        <f t="shared" si="7"/>
        <v>1.0518138921304987</v>
      </c>
      <c r="R43" s="29">
        <f t="shared" si="13"/>
        <v>1573068</v>
      </c>
      <c r="S43" s="29">
        <f t="shared" si="14"/>
        <v>1473814</v>
      </c>
      <c r="T43" s="29">
        <f t="shared" si="8"/>
        <v>1499280</v>
      </c>
      <c r="U43" s="28">
        <f t="shared" si="9"/>
        <v>1.0673449974013003</v>
      </c>
      <c r="V43" s="28">
        <f t="shared" si="10"/>
        <v>1.0492156234992795</v>
      </c>
      <c r="X43"/>
      <c r="Y43"/>
      <c r="Z43"/>
    </row>
    <row r="44" spans="1:26" s="12" customFormat="1" ht="16.5" customHeight="1">
      <c r="A44" s="18" t="s">
        <v>17</v>
      </c>
      <c r="B44" s="19">
        <v>40</v>
      </c>
      <c r="C44" s="26">
        <v>400248</v>
      </c>
      <c r="D44" s="26">
        <v>358888</v>
      </c>
      <c r="E44" s="27">
        <v>587122</v>
      </c>
      <c r="F44" s="28">
        <f t="shared" si="4"/>
        <v>1.1152448674795479</v>
      </c>
      <c r="G44" s="28">
        <f t="shared" si="5"/>
        <v>0.6817118077673805</v>
      </c>
      <c r="H44" s="26">
        <v>0</v>
      </c>
      <c r="I44" s="26">
        <v>0</v>
      </c>
      <c r="J44" s="27">
        <v>0</v>
      </c>
      <c r="K44" s="31" t="s">
        <v>2</v>
      </c>
      <c r="L44" s="31" t="s">
        <v>2</v>
      </c>
      <c r="M44" s="26">
        <v>1103205</v>
      </c>
      <c r="N44" s="26">
        <v>1228364</v>
      </c>
      <c r="O44" s="27">
        <v>1192396</v>
      </c>
      <c r="P44" s="28">
        <f t="shared" si="6"/>
        <v>0.8981091923892266</v>
      </c>
      <c r="Q44" s="28">
        <f t="shared" si="7"/>
        <v>0.925200185173382</v>
      </c>
      <c r="R44" s="29">
        <f t="shared" si="13"/>
        <v>1503453</v>
      </c>
      <c r="S44" s="29">
        <f t="shared" si="14"/>
        <v>1587252</v>
      </c>
      <c r="T44" s="29">
        <f t="shared" si="8"/>
        <v>1779518</v>
      </c>
      <c r="U44" s="28">
        <f t="shared" si="9"/>
        <v>0.9472049806835966</v>
      </c>
      <c r="V44" s="28">
        <f t="shared" si="10"/>
        <v>0.8448652949843721</v>
      </c>
      <c r="X44"/>
      <c r="Y44"/>
      <c r="Z44"/>
    </row>
    <row r="45" spans="1:26" s="12" customFormat="1" ht="16.5" customHeight="1">
      <c r="A45" s="18" t="s">
        <v>15</v>
      </c>
      <c r="B45" s="19">
        <v>41</v>
      </c>
      <c r="C45" s="26">
        <v>1843625</v>
      </c>
      <c r="D45" s="26">
        <v>1925361</v>
      </c>
      <c r="E45" s="27">
        <v>1482976</v>
      </c>
      <c r="F45" s="28">
        <f t="shared" si="4"/>
        <v>0.9575477014440409</v>
      </c>
      <c r="G45" s="28">
        <f t="shared" si="5"/>
        <v>1.2431927421617073</v>
      </c>
      <c r="H45" s="26">
        <v>0</v>
      </c>
      <c r="I45" s="26">
        <v>0</v>
      </c>
      <c r="J45" s="27">
        <v>0</v>
      </c>
      <c r="K45" s="31" t="s">
        <v>2</v>
      </c>
      <c r="L45" s="31" t="s">
        <v>2</v>
      </c>
      <c r="M45" s="26">
        <v>0</v>
      </c>
      <c r="N45" s="26">
        <v>0</v>
      </c>
      <c r="O45" s="27">
        <v>0</v>
      </c>
      <c r="P45" s="16" t="s">
        <v>27</v>
      </c>
      <c r="Q45" s="16" t="s">
        <v>27</v>
      </c>
      <c r="R45" s="29">
        <f t="shared" si="13"/>
        <v>1843625</v>
      </c>
      <c r="S45" s="29">
        <f t="shared" si="14"/>
        <v>1925361</v>
      </c>
      <c r="T45" s="29">
        <f t="shared" si="8"/>
        <v>1482976</v>
      </c>
      <c r="U45" s="28">
        <f t="shared" si="9"/>
        <v>0.9575477014440409</v>
      </c>
      <c r="V45" s="28">
        <f t="shared" si="10"/>
        <v>1.2431927421617073</v>
      </c>
      <c r="X45"/>
      <c r="Y45"/>
      <c r="Z45"/>
    </row>
    <row r="46" spans="1:26" s="12" customFormat="1" ht="16.5" customHeight="1">
      <c r="A46" s="18" t="s">
        <v>16</v>
      </c>
      <c r="B46" s="19">
        <v>42</v>
      </c>
      <c r="C46" s="26">
        <v>1650047</v>
      </c>
      <c r="D46" s="26">
        <v>1509920</v>
      </c>
      <c r="E46" s="27">
        <v>1656942</v>
      </c>
      <c r="F46" s="28">
        <f t="shared" si="4"/>
        <v>1.0928042545300414</v>
      </c>
      <c r="G46" s="28">
        <f t="shared" si="5"/>
        <v>0.9958387197620677</v>
      </c>
      <c r="H46" s="26">
        <v>0</v>
      </c>
      <c r="I46" s="26">
        <v>0</v>
      </c>
      <c r="J46" s="27">
        <v>2380</v>
      </c>
      <c r="K46" s="31" t="s">
        <v>2</v>
      </c>
      <c r="L46" s="31" t="s">
        <v>2</v>
      </c>
      <c r="M46" s="26">
        <v>36526</v>
      </c>
      <c r="N46" s="26">
        <v>31614</v>
      </c>
      <c r="O46" s="27">
        <v>73136</v>
      </c>
      <c r="P46" s="28">
        <f t="shared" si="6"/>
        <v>1.15537420130322</v>
      </c>
      <c r="Q46" s="28">
        <f t="shared" si="7"/>
        <v>0.49942572741194485</v>
      </c>
      <c r="R46" s="29">
        <f t="shared" si="13"/>
        <v>1686573</v>
      </c>
      <c r="S46" s="29">
        <f t="shared" si="14"/>
        <v>1541534</v>
      </c>
      <c r="T46" s="29">
        <f t="shared" si="8"/>
        <v>1732458</v>
      </c>
      <c r="U46" s="28">
        <f t="shared" si="9"/>
        <v>1.0940874479576836</v>
      </c>
      <c r="V46" s="28">
        <f t="shared" si="10"/>
        <v>0.9735145094426532</v>
      </c>
      <c r="X46"/>
      <c r="Y46"/>
      <c r="Z46"/>
    </row>
    <row r="47" spans="1:26" s="12" customFormat="1" ht="16.5" customHeight="1">
      <c r="A47" s="18" t="s">
        <v>18</v>
      </c>
      <c r="B47" s="19">
        <v>43</v>
      </c>
      <c r="C47" s="26">
        <v>0</v>
      </c>
      <c r="D47" s="26">
        <v>0</v>
      </c>
      <c r="E47" s="27">
        <v>1463729</v>
      </c>
      <c r="F47" s="31" t="s">
        <v>69</v>
      </c>
      <c r="G47" s="28">
        <f t="shared" si="5"/>
        <v>0</v>
      </c>
      <c r="H47" s="26">
        <v>0</v>
      </c>
      <c r="I47" s="26">
        <v>0</v>
      </c>
      <c r="J47" s="27">
        <v>0</v>
      </c>
      <c r="K47" s="31" t="s">
        <v>69</v>
      </c>
      <c r="L47" s="31" t="s">
        <v>69</v>
      </c>
      <c r="M47" s="26">
        <v>1522463</v>
      </c>
      <c r="N47" s="26">
        <v>1624452</v>
      </c>
      <c r="O47" s="27">
        <v>9068810</v>
      </c>
      <c r="P47" s="28">
        <f t="shared" si="6"/>
        <v>0.9372163658883119</v>
      </c>
      <c r="Q47" s="28">
        <f t="shared" si="7"/>
        <v>0.16787902712704314</v>
      </c>
      <c r="R47" s="29">
        <f t="shared" si="13"/>
        <v>1522463</v>
      </c>
      <c r="S47" s="29">
        <f t="shared" si="14"/>
        <v>1624452</v>
      </c>
      <c r="T47" s="29">
        <f t="shared" si="8"/>
        <v>10532539</v>
      </c>
      <c r="U47" s="28">
        <f t="shared" si="9"/>
        <v>0.9372163658883119</v>
      </c>
      <c r="V47" s="28">
        <f t="shared" si="10"/>
        <v>0.14454852718798383</v>
      </c>
      <c r="X47"/>
      <c r="Y47"/>
      <c r="Z47"/>
    </row>
    <row r="48" spans="1:26" s="12" customFormat="1" ht="16.5" customHeight="1">
      <c r="A48" s="18" t="s">
        <v>19</v>
      </c>
      <c r="B48" s="19">
        <v>44</v>
      </c>
      <c r="C48" s="26">
        <v>829495</v>
      </c>
      <c r="D48" s="26">
        <v>806594</v>
      </c>
      <c r="E48" s="27">
        <v>1123842</v>
      </c>
      <c r="F48" s="28">
        <f t="shared" si="4"/>
        <v>1.0283922270683887</v>
      </c>
      <c r="G48" s="28">
        <f t="shared" si="5"/>
        <v>0.7380886281167638</v>
      </c>
      <c r="H48" s="26">
        <v>0</v>
      </c>
      <c r="I48" s="26">
        <v>0</v>
      </c>
      <c r="J48" s="27">
        <v>0</v>
      </c>
      <c r="K48" s="31" t="s">
        <v>4</v>
      </c>
      <c r="L48" s="31" t="s">
        <v>4</v>
      </c>
      <c r="M48" s="26">
        <v>88</v>
      </c>
      <c r="N48" s="26">
        <v>18</v>
      </c>
      <c r="O48" s="27">
        <v>174</v>
      </c>
      <c r="P48" s="28">
        <f t="shared" si="6"/>
        <v>4.888888888888889</v>
      </c>
      <c r="Q48" s="28">
        <f t="shared" si="7"/>
        <v>0.5057471264367817</v>
      </c>
      <c r="R48" s="29">
        <f t="shared" si="13"/>
        <v>829583</v>
      </c>
      <c r="S48" s="29">
        <f t="shared" si="14"/>
        <v>806612</v>
      </c>
      <c r="T48" s="29">
        <f t="shared" si="8"/>
        <v>1124016</v>
      </c>
      <c r="U48" s="28">
        <f t="shared" si="9"/>
        <v>1.0284783762205372</v>
      </c>
      <c r="V48" s="28">
        <f t="shared" si="10"/>
        <v>0.738052661172083</v>
      </c>
      <c r="X48"/>
      <c r="Y48"/>
      <c r="Z48"/>
    </row>
    <row r="49" spans="1:26" s="12" customFormat="1" ht="16.5" customHeight="1">
      <c r="A49" s="18" t="s">
        <v>20</v>
      </c>
      <c r="B49" s="19">
        <v>45</v>
      </c>
      <c r="C49" s="26">
        <v>596010</v>
      </c>
      <c r="D49" s="26">
        <v>522727</v>
      </c>
      <c r="E49" s="27">
        <v>407530</v>
      </c>
      <c r="F49" s="28">
        <f t="shared" si="4"/>
        <v>1.1401936383618982</v>
      </c>
      <c r="G49" s="28">
        <f t="shared" si="5"/>
        <v>1.4624935587564105</v>
      </c>
      <c r="H49" s="26">
        <v>123320</v>
      </c>
      <c r="I49" s="26">
        <v>33680</v>
      </c>
      <c r="J49" s="27">
        <v>0</v>
      </c>
      <c r="K49" s="28">
        <f>SUM(H49/I49)</f>
        <v>3.661520190023753</v>
      </c>
      <c r="L49" s="31" t="s">
        <v>4</v>
      </c>
      <c r="M49" s="26">
        <v>955751</v>
      </c>
      <c r="N49" s="26">
        <v>958128</v>
      </c>
      <c r="O49" s="27">
        <v>1045220</v>
      </c>
      <c r="P49" s="28">
        <f t="shared" si="6"/>
        <v>0.9975191206185395</v>
      </c>
      <c r="Q49" s="28">
        <f t="shared" si="7"/>
        <v>0.9144017527410497</v>
      </c>
      <c r="R49" s="29">
        <f t="shared" si="13"/>
        <v>1675081</v>
      </c>
      <c r="S49" s="29">
        <f t="shared" si="14"/>
        <v>1514535</v>
      </c>
      <c r="T49" s="29">
        <f t="shared" si="8"/>
        <v>1452750</v>
      </c>
      <c r="U49" s="28">
        <f t="shared" si="9"/>
        <v>1.106003492821229</v>
      </c>
      <c r="V49" s="28">
        <f t="shared" si="10"/>
        <v>1.1530414730683187</v>
      </c>
      <c r="X49"/>
      <c r="Y49"/>
      <c r="Z49"/>
    </row>
    <row r="50" spans="1:26" s="12" customFormat="1" ht="16.5" customHeight="1">
      <c r="A50" s="18" t="s">
        <v>21</v>
      </c>
      <c r="B50" s="19">
        <v>46</v>
      </c>
      <c r="C50" s="26">
        <v>977484</v>
      </c>
      <c r="D50" s="26">
        <v>956950</v>
      </c>
      <c r="E50" s="27">
        <v>1059145</v>
      </c>
      <c r="F50" s="28">
        <f t="shared" si="4"/>
        <v>1.0214577564136058</v>
      </c>
      <c r="G50" s="28">
        <f t="shared" si="5"/>
        <v>0.9228991309027564</v>
      </c>
      <c r="H50" s="26">
        <v>0</v>
      </c>
      <c r="I50" s="26">
        <v>0</v>
      </c>
      <c r="J50" s="27">
        <v>0</v>
      </c>
      <c r="K50" s="31" t="s">
        <v>5</v>
      </c>
      <c r="L50" s="31" t="s">
        <v>5</v>
      </c>
      <c r="M50" s="26">
        <v>239319</v>
      </c>
      <c r="N50" s="26">
        <v>245679</v>
      </c>
      <c r="O50" s="27">
        <v>267119</v>
      </c>
      <c r="P50" s="28">
        <f t="shared" si="6"/>
        <v>0.974112561513194</v>
      </c>
      <c r="Q50" s="28">
        <f t="shared" si="7"/>
        <v>0.8959265346156582</v>
      </c>
      <c r="R50" s="29">
        <f t="shared" si="13"/>
        <v>1216803</v>
      </c>
      <c r="S50" s="29">
        <f t="shared" si="14"/>
        <v>1202629</v>
      </c>
      <c r="T50" s="29">
        <f t="shared" si="8"/>
        <v>1326264</v>
      </c>
      <c r="U50" s="28">
        <f t="shared" si="9"/>
        <v>1.011785845842733</v>
      </c>
      <c r="V50" s="28">
        <f t="shared" si="10"/>
        <v>0.9174666582218924</v>
      </c>
      <c r="X50"/>
      <c r="Y50"/>
      <c r="Z50"/>
    </row>
    <row r="51" spans="1:26" s="12" customFormat="1" ht="16.5" customHeight="1">
      <c r="A51" s="18" t="s">
        <v>22</v>
      </c>
      <c r="B51" s="19">
        <v>47</v>
      </c>
      <c r="C51" s="26">
        <v>363321</v>
      </c>
      <c r="D51" s="26">
        <v>281292</v>
      </c>
      <c r="E51" s="27">
        <v>328615</v>
      </c>
      <c r="F51" s="28">
        <f t="shared" si="4"/>
        <v>1.2916151188089244</v>
      </c>
      <c r="G51" s="28">
        <f t="shared" si="5"/>
        <v>1.1056129513260198</v>
      </c>
      <c r="H51" s="26">
        <v>0</v>
      </c>
      <c r="I51" s="26">
        <v>0</v>
      </c>
      <c r="J51" s="27">
        <v>0</v>
      </c>
      <c r="K51" s="31" t="s">
        <v>6</v>
      </c>
      <c r="L51" s="31" t="s">
        <v>6</v>
      </c>
      <c r="M51" s="26">
        <v>863933</v>
      </c>
      <c r="N51" s="26">
        <v>898744</v>
      </c>
      <c r="O51" s="27">
        <v>991746</v>
      </c>
      <c r="P51" s="28">
        <f t="shared" si="6"/>
        <v>0.9612670571375164</v>
      </c>
      <c r="Q51" s="28">
        <f t="shared" si="7"/>
        <v>0.8711232513163653</v>
      </c>
      <c r="R51" s="29">
        <f t="shared" si="13"/>
        <v>1227254</v>
      </c>
      <c r="S51" s="29">
        <f t="shared" si="14"/>
        <v>1180036</v>
      </c>
      <c r="T51" s="29">
        <f t="shared" si="8"/>
        <v>1320361</v>
      </c>
      <c r="U51" s="28">
        <f t="shared" si="9"/>
        <v>1.0400140334701653</v>
      </c>
      <c r="V51" s="28">
        <f t="shared" si="10"/>
        <v>0.9294836790847352</v>
      </c>
      <c r="X51"/>
      <c r="Y51"/>
      <c r="Z51"/>
    </row>
    <row r="52" spans="1:26" s="12" customFormat="1" ht="16.5" customHeight="1">
      <c r="A52" s="18" t="s">
        <v>23</v>
      </c>
      <c r="B52" s="19">
        <v>48</v>
      </c>
      <c r="C52" s="26">
        <v>637918</v>
      </c>
      <c r="D52" s="26">
        <v>648833</v>
      </c>
      <c r="E52" s="27">
        <v>708322</v>
      </c>
      <c r="F52" s="28">
        <f t="shared" si="4"/>
        <v>0.9831774894310247</v>
      </c>
      <c r="G52" s="28">
        <f t="shared" si="5"/>
        <v>0.9006045273194959</v>
      </c>
      <c r="H52" s="26">
        <v>0</v>
      </c>
      <c r="I52" s="26">
        <v>0</v>
      </c>
      <c r="J52" s="27">
        <v>0</v>
      </c>
      <c r="K52" s="31" t="s">
        <v>69</v>
      </c>
      <c r="L52" s="31" t="s">
        <v>69</v>
      </c>
      <c r="M52" s="26">
        <v>548237</v>
      </c>
      <c r="N52" s="26">
        <v>529716</v>
      </c>
      <c r="O52" s="27">
        <v>665631</v>
      </c>
      <c r="P52" s="28">
        <f t="shared" si="6"/>
        <v>1.0349640184551723</v>
      </c>
      <c r="Q52" s="28">
        <f t="shared" si="7"/>
        <v>0.8236350169989078</v>
      </c>
      <c r="R52" s="29">
        <f t="shared" si="13"/>
        <v>1186155</v>
      </c>
      <c r="S52" s="29">
        <f t="shared" si="14"/>
        <v>1178549</v>
      </c>
      <c r="T52" s="29">
        <f t="shared" si="8"/>
        <v>1373953</v>
      </c>
      <c r="U52" s="28">
        <f t="shared" si="9"/>
        <v>1.0064536985734154</v>
      </c>
      <c r="V52" s="28">
        <f t="shared" si="10"/>
        <v>0.8633155573735055</v>
      </c>
      <c r="X52"/>
      <c r="Y52"/>
      <c r="Z52"/>
    </row>
    <row r="53" spans="1:26" s="12" customFormat="1" ht="16.5" customHeight="1">
      <c r="A53" s="18" t="s">
        <v>24</v>
      </c>
      <c r="B53" s="19">
        <v>49</v>
      </c>
      <c r="C53" s="26">
        <v>709258</v>
      </c>
      <c r="D53" s="26">
        <v>618855</v>
      </c>
      <c r="E53" s="27">
        <v>693243</v>
      </c>
      <c r="F53" s="28">
        <f t="shared" si="4"/>
        <v>1.1460810690711072</v>
      </c>
      <c r="G53" s="28">
        <f t="shared" si="5"/>
        <v>1.0231015675600041</v>
      </c>
      <c r="H53" s="26">
        <v>4214</v>
      </c>
      <c r="I53" s="26">
        <v>24610</v>
      </c>
      <c r="J53" s="27">
        <v>13189</v>
      </c>
      <c r="K53" s="31" t="s">
        <v>69</v>
      </c>
      <c r="L53" s="31" t="s">
        <v>69</v>
      </c>
      <c r="M53" s="26">
        <v>277068</v>
      </c>
      <c r="N53" s="26">
        <v>338448</v>
      </c>
      <c r="O53" s="27">
        <v>398219</v>
      </c>
      <c r="P53" s="28">
        <f t="shared" si="6"/>
        <v>0.8186427457098284</v>
      </c>
      <c r="Q53" s="28">
        <f t="shared" si="7"/>
        <v>0.695767906604155</v>
      </c>
      <c r="R53" s="29">
        <f t="shared" si="13"/>
        <v>990540</v>
      </c>
      <c r="S53" s="29">
        <f t="shared" si="14"/>
        <v>981913</v>
      </c>
      <c r="T53" s="29">
        <f t="shared" si="8"/>
        <v>1104651</v>
      </c>
      <c r="U53" s="28">
        <f t="shared" si="9"/>
        <v>1.008785910768062</v>
      </c>
      <c r="V53" s="28">
        <f t="shared" si="10"/>
        <v>0.8966995005662421</v>
      </c>
      <c r="X53"/>
      <c r="Y53"/>
      <c r="Z53"/>
    </row>
    <row r="54" spans="1:26" s="12" customFormat="1" ht="16.5" customHeight="1" thickBot="1">
      <c r="A54" s="4" t="s">
        <v>25</v>
      </c>
      <c r="B54" s="22">
        <v>50</v>
      </c>
      <c r="C54" s="39">
        <v>162452</v>
      </c>
      <c r="D54" s="39">
        <v>98490</v>
      </c>
      <c r="E54" s="30">
        <v>147960</v>
      </c>
      <c r="F54" s="34">
        <f t="shared" si="4"/>
        <v>1.6494263376992588</v>
      </c>
      <c r="G54" s="34">
        <f t="shared" si="5"/>
        <v>1.0979453906461205</v>
      </c>
      <c r="H54" s="39">
        <v>0</v>
      </c>
      <c r="I54" s="39">
        <v>0</v>
      </c>
      <c r="J54" s="30">
        <v>0</v>
      </c>
      <c r="K54" s="42" t="s">
        <v>69</v>
      </c>
      <c r="L54" s="42" t="s">
        <v>69</v>
      </c>
      <c r="M54" s="39">
        <v>650156</v>
      </c>
      <c r="N54" s="39">
        <v>685835</v>
      </c>
      <c r="O54" s="30">
        <v>964717</v>
      </c>
      <c r="P54" s="34">
        <f t="shared" si="6"/>
        <v>0.947977283165776</v>
      </c>
      <c r="Q54" s="34">
        <f t="shared" si="7"/>
        <v>0.6739344284385991</v>
      </c>
      <c r="R54" s="35">
        <f t="shared" si="13"/>
        <v>812608</v>
      </c>
      <c r="S54" s="35">
        <f t="shared" si="14"/>
        <v>784325</v>
      </c>
      <c r="T54" s="35">
        <f t="shared" si="8"/>
        <v>1112677</v>
      </c>
      <c r="U54" s="34">
        <f t="shared" si="9"/>
        <v>1.0360603066330922</v>
      </c>
      <c r="V54" s="34">
        <f t="shared" si="10"/>
        <v>0.7303179628948923</v>
      </c>
      <c r="X54"/>
      <c r="Y54"/>
      <c r="Z54"/>
    </row>
    <row r="55" spans="1:26" s="12" customFormat="1" ht="18" customHeight="1" thickBot="1">
      <c r="A55" s="46" t="s">
        <v>70</v>
      </c>
      <c r="B55" s="23"/>
      <c r="C55" s="43">
        <f>SUM(C30:C54)</f>
        <v>22514421</v>
      </c>
      <c r="D55" s="43">
        <f>SUM(D30:D54)</f>
        <v>21688070</v>
      </c>
      <c r="E55" s="43">
        <f>SUM(E30:E54)</f>
        <v>29052962</v>
      </c>
      <c r="F55" s="38">
        <f t="shared" si="4"/>
        <v>1.0381016383661616</v>
      </c>
      <c r="G55" s="38">
        <f t="shared" si="5"/>
        <v>0.7749440831540688</v>
      </c>
      <c r="H55" s="43">
        <f>SUM(H30:H54)</f>
        <v>269493</v>
      </c>
      <c r="I55" s="43">
        <f>SUM(I30:I54)</f>
        <v>155801</v>
      </c>
      <c r="J55" s="43">
        <f>SUM(J30:J54)</f>
        <v>92931</v>
      </c>
      <c r="K55" s="38">
        <f>SUM(H55/I55)</f>
        <v>1.7297257398861368</v>
      </c>
      <c r="L55" s="38">
        <f>SUM(H55/J55)</f>
        <v>2.899925751363915</v>
      </c>
      <c r="M55" s="43">
        <f>SUM(M30:M54)</f>
        <v>21997327</v>
      </c>
      <c r="N55" s="43">
        <f>SUM(N30:N54)</f>
        <v>23009683</v>
      </c>
      <c r="O55" s="43">
        <f>SUM(O30:O54)</f>
        <v>32419823</v>
      </c>
      <c r="P55" s="38">
        <f t="shared" si="6"/>
        <v>0.9560030444574139</v>
      </c>
      <c r="Q55" s="38">
        <f t="shared" si="7"/>
        <v>0.6785147161352485</v>
      </c>
      <c r="R55" s="43">
        <f>SUM(R30:R54)</f>
        <v>44781241</v>
      </c>
      <c r="S55" s="43">
        <f>SUM(S30:S54)</f>
        <v>44853554</v>
      </c>
      <c r="T55" s="37">
        <f t="shared" si="8"/>
        <v>61565716</v>
      </c>
      <c r="U55" s="38">
        <f t="shared" si="9"/>
        <v>0.9983877977651447</v>
      </c>
      <c r="V55" s="45">
        <f t="shared" si="10"/>
        <v>0.7273730236484215</v>
      </c>
      <c r="X55"/>
      <c r="Y55"/>
      <c r="Z55"/>
    </row>
    <row r="56" spans="1:26" s="12" customFormat="1" ht="19.5" customHeight="1" thickBot="1">
      <c r="A56" s="46" t="s">
        <v>7</v>
      </c>
      <c r="B56" s="24"/>
      <c r="C56" s="43">
        <f>C29+C55</f>
        <v>150815668</v>
      </c>
      <c r="D56" s="43">
        <f>D29+D55</f>
        <v>135758026</v>
      </c>
      <c r="E56" s="43">
        <f>E29+E55</f>
        <v>187264421</v>
      </c>
      <c r="F56" s="38">
        <f t="shared" si="4"/>
        <v>1.1109152986652886</v>
      </c>
      <c r="G56" s="38">
        <f t="shared" si="5"/>
        <v>0.8053621034611802</v>
      </c>
      <c r="H56" s="43">
        <f>H29+H55</f>
        <v>1484693</v>
      </c>
      <c r="I56" s="43">
        <f>I29+I55</f>
        <v>1398484</v>
      </c>
      <c r="J56" s="43">
        <f>J29+J55</f>
        <v>1233507</v>
      </c>
      <c r="K56" s="38">
        <f>SUM(H56/I56)</f>
        <v>1.061644609448517</v>
      </c>
      <c r="L56" s="38">
        <f>SUM(H56/J56)</f>
        <v>1.2036356502233063</v>
      </c>
      <c r="M56" s="43">
        <f>M29+M55</f>
        <v>224232206</v>
      </c>
      <c r="N56" s="43">
        <f>N29+N55</f>
        <v>244798088</v>
      </c>
      <c r="O56" s="43">
        <f>O29+O55</f>
        <v>245985500</v>
      </c>
      <c r="P56" s="38">
        <f t="shared" si="6"/>
        <v>0.9159883879485202</v>
      </c>
      <c r="Q56" s="38">
        <f t="shared" si="7"/>
        <v>0.9115667630815637</v>
      </c>
      <c r="R56" s="43">
        <f>R29+R55</f>
        <v>376532567</v>
      </c>
      <c r="S56" s="43">
        <f>S29+S55</f>
        <v>381954598</v>
      </c>
      <c r="T56" s="37">
        <f t="shared" si="8"/>
        <v>434483428</v>
      </c>
      <c r="U56" s="38">
        <f t="shared" si="9"/>
        <v>0.9858045143889065</v>
      </c>
      <c r="V56" s="45">
        <f t="shared" si="10"/>
        <v>0.866621239694325</v>
      </c>
      <c r="W56" s="11"/>
      <c r="X56"/>
      <c r="Y56"/>
      <c r="Z56"/>
    </row>
  </sheetData>
  <sheetProtection sheet="1" objects="1" scenarios="1"/>
  <mergeCells count="1">
    <mergeCell ref="A2:A3"/>
  </mergeCells>
  <printOptions horizontalCentered="1"/>
  <pageMargins left="0.43" right="0.4724409448818898" top="0.39" bottom="0.4" header="0.39" footer="0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</cp:lastModifiedBy>
  <cp:lastPrinted>2003-04-10T12:57:36Z</cp:lastPrinted>
  <dcterms:created xsi:type="dcterms:W3CDTF">1996-06-11T08:18:54Z</dcterms:created>
  <dcterms:modified xsi:type="dcterms:W3CDTF">2003-02-05T06:07:28Z</dcterms:modified>
  <cp:category/>
  <cp:version/>
  <cp:contentType/>
  <cp:contentStatus/>
</cp:coreProperties>
</file>