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20" yWindow="460" windowWidth="15580" windowHeight="9240" tabRatio="194" firstSheet="2" activeTab="2"/>
  </bookViews>
  <sheets>
    <sheet name="Sheet2 (3)" sheetId="1" r:id="rId1"/>
    <sheet name="Sheet1" sheetId="2" r:id="rId2"/>
    <sheet name="2001" sheetId="3" r:id="rId3"/>
  </sheets>
  <definedNames>
    <definedName name="_xlnm.Print_Area" localSheetId="2">'2001'!$A$1:$AI$89</definedName>
  </definedNames>
  <calcPr fullCalcOnLoad="1"/>
</workbook>
</file>

<file path=xl/sharedStrings.xml><?xml version="1.0" encoding="utf-8"?>
<sst xmlns="http://schemas.openxmlformats.org/spreadsheetml/2006/main" count="326" uniqueCount="86">
  <si>
    <t>出国日本人数</t>
  </si>
  <si>
    <t>韓国日本人訪問者数</t>
  </si>
  <si>
    <t>中国日本人訪問者数</t>
  </si>
  <si>
    <t>ハワイ日本人訪問者数</t>
  </si>
  <si>
    <t>香港日本人訪問者数</t>
  </si>
  <si>
    <t>月</t>
  </si>
  <si>
    <t>1999年</t>
  </si>
  <si>
    <t>2000年</t>
  </si>
  <si>
    <t>前年比</t>
  </si>
  <si>
    <t>合計</t>
  </si>
  <si>
    <t>※国際観光振興会(JNTO)調べ</t>
  </si>
  <si>
    <t>※韓国観光公社(KNTO)調べ</t>
  </si>
  <si>
    <t>※中国国家観光局(CNTA)調べ</t>
  </si>
  <si>
    <t>※ハワイ観光局(HVCB)調べ</t>
  </si>
  <si>
    <t>※香港観光協会(HKTA)調べ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</si>
  <si>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</si>
  <si>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</si>
  <si>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</si>
  <si>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</si>
  <si>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</si>
  <si>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※グアム政府観光局(GVB)調べ</t>
  </si>
  <si>
    <t>※シンガポール政府観光局調べ</t>
  </si>
  <si>
    <t>※台湾観光協会調べ</t>
  </si>
  <si>
    <t>※オーストラリア政府観光局（ATC）調べ</t>
  </si>
  <si>
    <t>※マリアナ政府観光局調べ</t>
  </si>
  <si>
    <t>2001年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</si>
  <si>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</si>
  <si>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</si>
  <si>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</si>
  <si>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</si>
  <si>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</si>
  <si>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※マリアナ観光局調べ</t>
  </si>
  <si>
    <t>ニュージーランド日本人訪問者数</t>
  </si>
  <si>
    <t>ニューカレドニア日本人訪問者数</t>
  </si>
  <si>
    <t>フィジー日本人訪問者数</t>
  </si>
  <si>
    <t>※ニューカレドニア観光局調べ</t>
  </si>
  <si>
    <t>※フィジー観光局調べ</t>
  </si>
  <si>
    <t>フィリピン日本人訪問者数</t>
  </si>
  <si>
    <t>タイ日本人訪問者数</t>
  </si>
  <si>
    <t>沖縄入域観光客数</t>
  </si>
  <si>
    <t>※フィリピン政府観光省調べ</t>
  </si>
  <si>
    <t>※タイ政府観光庁調べ</t>
  </si>
  <si>
    <t>パラオ日本人訪問者数</t>
  </si>
  <si>
    <t>※パラオ政府観光局調べ</t>
  </si>
  <si>
    <t>月</t>
  </si>
  <si>
    <t>1999年</t>
  </si>
  <si>
    <t>暦年</t>
  </si>
  <si>
    <t>※沖縄観光リゾート局調べ</t>
  </si>
  <si>
    <t>香港日本人訪問者数</t>
  </si>
  <si>
    <t>中国日本人訪問者数</t>
  </si>
  <si>
    <t>※ITA調べ</t>
  </si>
  <si>
    <t>マレーシア日本人訪問者数</t>
  </si>
  <si>
    <t>※マレーシア政府観光局調べ</t>
  </si>
  <si>
    <t>※ニュージーランド観光局調べ</t>
  </si>
  <si>
    <t>1〜12</t>
  </si>
  <si>
    <t>1〜12</t>
  </si>
  <si>
    <t>マカオ日本人訪問者数</t>
  </si>
  <si>
    <t>2002年</t>
  </si>
  <si>
    <t>前年比</t>
  </si>
  <si>
    <t>1〜12</t>
  </si>
  <si>
    <t>ドイツ</t>
  </si>
  <si>
    <t>国名</t>
  </si>
  <si>
    <t>宿泊数</t>
  </si>
  <si>
    <t>前年同月比</t>
  </si>
  <si>
    <t>オーストリア</t>
  </si>
  <si>
    <t>スイス</t>
  </si>
  <si>
    <t>フィンランド</t>
  </si>
  <si>
    <t>トルコ</t>
  </si>
  <si>
    <t>2002年1月の日本人宿泊数</t>
  </si>
  <si>
    <t>1〜4</t>
  </si>
  <si>
    <t>1〜4</t>
  </si>
  <si>
    <t>1〜4</t>
  </si>
  <si>
    <t>1〜4</t>
  </si>
  <si>
    <t>1〜5</t>
  </si>
  <si>
    <t>1〜5</t>
  </si>
  <si>
    <t>1〜5</t>
  </si>
  <si>
    <t>1〜5</t>
  </si>
  <si>
    <t>1〜5</t>
  </si>
  <si>
    <t>1〜5</t>
  </si>
  <si>
    <t>1〜5</t>
  </si>
  <si>
    <t>1〜5</t>
  </si>
  <si>
    <t>1〜5</t>
  </si>
  <si>
    <t>1〜5</t>
  </si>
  <si>
    <t>1〜5</t>
  </si>
  <si>
    <t>1〜5</t>
  </si>
  <si>
    <t>1〜5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</si>
</sst>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</numFmts>
  <fonts count="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0"/>
      <name val="Osaka"/>
      <family val="3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38" fontId="0" fillId="0" borderId="0" xfId="0" applyNumberFormat="1" applyAlignment="1">
      <alignment/>
    </xf>
    <xf numFmtId="38" fontId="0" fillId="0" borderId="2" xfId="17" applyBorder="1" applyAlignment="1">
      <alignment/>
    </xf>
    <xf numFmtId="176" fontId="0" fillId="0" borderId="2" xfId="15" applyNumberForma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Continuous"/>
    </xf>
    <xf numFmtId="0" fontId="0" fillId="0" borderId="3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177" fontId="0" fillId="0" borderId="4" xfId="0" applyNumberFormat="1" applyFont="1" applyBorder="1" applyAlignment="1">
      <alignment/>
    </xf>
    <xf numFmtId="38" fontId="0" fillId="0" borderId="2" xfId="17" applyFont="1" applyFill="1" applyBorder="1" applyAlignment="1">
      <alignment/>
    </xf>
    <xf numFmtId="176" fontId="0" fillId="0" borderId="2" xfId="15" applyNumberFormat="1" applyFont="1" applyFill="1" applyBorder="1" applyAlignment="1">
      <alignment/>
    </xf>
    <xf numFmtId="177" fontId="0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77" fontId="0" fillId="0" borderId="5" xfId="0" applyNumberFormat="1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38" fontId="4" fillId="0" borderId="0" xfId="0" applyNumberFormat="1" applyFont="1" applyAlignment="1">
      <alignment horizontal="right"/>
    </xf>
    <xf numFmtId="38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38" fontId="0" fillId="0" borderId="2" xfId="17" applyFill="1" applyBorder="1" applyAlignment="1">
      <alignment/>
    </xf>
    <xf numFmtId="176" fontId="0" fillId="0" borderId="2" xfId="15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177" fontId="0" fillId="0" borderId="0" xfId="0" applyNumberFormat="1" applyAlignment="1">
      <alignment/>
    </xf>
    <xf numFmtId="176" fontId="0" fillId="0" borderId="0" xfId="15" applyNumberFormat="1" applyAlignment="1">
      <alignment/>
    </xf>
    <xf numFmtId="0" fontId="0" fillId="0" borderId="5" xfId="0" applyBorder="1" applyAlignment="1">
      <alignment horizontal="center"/>
    </xf>
    <xf numFmtId="38" fontId="0" fillId="0" borderId="5" xfId="17" applyFill="1" applyBorder="1" applyAlignment="1">
      <alignment/>
    </xf>
    <xf numFmtId="176" fontId="0" fillId="0" borderId="5" xfId="15" applyNumberFormat="1" applyFill="1" applyBorder="1" applyAlignment="1">
      <alignment/>
    </xf>
    <xf numFmtId="38" fontId="0" fillId="0" borderId="6" xfId="17" applyFill="1" applyBorder="1" applyAlignment="1">
      <alignment/>
    </xf>
    <xf numFmtId="176" fontId="0" fillId="0" borderId="6" xfId="15" applyNumberFormat="1" applyFill="1" applyBorder="1" applyAlignment="1">
      <alignment/>
    </xf>
    <xf numFmtId="176" fontId="0" fillId="0" borderId="0" xfId="15" applyNumberFormat="1" applyFill="1" applyBorder="1" applyAlignment="1">
      <alignment/>
    </xf>
    <xf numFmtId="176" fontId="0" fillId="0" borderId="5" xfId="15" applyNumberFormat="1" applyFont="1" applyFill="1" applyBorder="1" applyAlignment="1">
      <alignment/>
    </xf>
    <xf numFmtId="38" fontId="0" fillId="0" borderId="6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38" fontId="0" fillId="0" borderId="5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0" fillId="0" borderId="7" xfId="0" applyBorder="1" applyAlignment="1">
      <alignment horizontal="center"/>
    </xf>
    <xf numFmtId="38" fontId="0" fillId="0" borderId="7" xfId="17" applyFill="1" applyBorder="1" applyAlignment="1">
      <alignment/>
    </xf>
    <xf numFmtId="176" fontId="0" fillId="0" borderId="7" xfId="15" applyNumberFormat="1" applyFill="1" applyBorder="1" applyAlignment="1">
      <alignment/>
    </xf>
    <xf numFmtId="0" fontId="0" fillId="0" borderId="7" xfId="0" applyFont="1" applyBorder="1" applyAlignment="1">
      <alignment horizontal="center"/>
    </xf>
    <xf numFmtId="177" fontId="0" fillId="0" borderId="7" xfId="0" applyNumberFormat="1" applyFont="1" applyBorder="1" applyAlignment="1">
      <alignment/>
    </xf>
    <xf numFmtId="38" fontId="0" fillId="0" borderId="7" xfId="17" applyFont="1" applyFill="1" applyBorder="1" applyAlignment="1">
      <alignment/>
    </xf>
    <xf numFmtId="176" fontId="0" fillId="0" borderId="7" xfId="15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178" fontId="0" fillId="0" borderId="5" xfId="17" applyNumberFormat="1" applyFill="1" applyBorder="1" applyAlignment="1">
      <alignment/>
    </xf>
    <xf numFmtId="0" fontId="0" fillId="0" borderId="6" xfId="0" applyBorder="1" applyAlignment="1">
      <alignment horizontal="center"/>
    </xf>
    <xf numFmtId="38" fontId="0" fillId="0" borderId="8" xfId="17" applyFill="1" applyBorder="1" applyAlignment="1">
      <alignment/>
    </xf>
    <xf numFmtId="176" fontId="0" fillId="0" borderId="8" xfId="15" applyNumberFormat="1" applyFill="1" applyBorder="1" applyAlignment="1">
      <alignment/>
    </xf>
    <xf numFmtId="56" fontId="0" fillId="0" borderId="8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177" fontId="0" fillId="0" borderId="8" xfId="0" applyNumberFormat="1" applyFont="1" applyBorder="1" applyAlignment="1">
      <alignment/>
    </xf>
    <xf numFmtId="38" fontId="0" fillId="0" borderId="8" xfId="17" applyFont="1" applyFill="1" applyBorder="1" applyAlignment="1">
      <alignment/>
    </xf>
    <xf numFmtId="176" fontId="0" fillId="0" borderId="8" xfId="15" applyNumberFormat="1" applyFont="1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/>
    </xf>
    <xf numFmtId="38" fontId="0" fillId="0" borderId="10" xfId="0" applyNumberFormat="1" applyBorder="1" applyAlignment="1">
      <alignment/>
    </xf>
    <xf numFmtId="176" fontId="0" fillId="0" borderId="6" xfId="15" applyNumberFormat="1" applyFont="1" applyFill="1" applyBorder="1" applyAlignment="1">
      <alignment/>
    </xf>
    <xf numFmtId="176" fontId="0" fillId="0" borderId="6" xfId="15" applyNumberFormat="1" applyBorder="1" applyAlignment="1">
      <alignment/>
    </xf>
    <xf numFmtId="38" fontId="0" fillId="0" borderId="7" xfId="17" applyBorder="1" applyAlignment="1">
      <alignment/>
    </xf>
    <xf numFmtId="176" fontId="0" fillId="0" borderId="7" xfId="15" applyNumberFormat="1" applyBorder="1" applyAlignment="1">
      <alignment/>
    </xf>
    <xf numFmtId="38" fontId="0" fillId="0" borderId="5" xfId="17" applyBorder="1" applyAlignment="1">
      <alignment/>
    </xf>
    <xf numFmtId="176" fontId="0" fillId="0" borderId="5" xfId="15" applyNumberFormat="1" applyBorder="1" applyAlignment="1">
      <alignment/>
    </xf>
    <xf numFmtId="176" fontId="0" fillId="0" borderId="8" xfId="15" applyNumberFormat="1" applyBorder="1" applyAlignment="1">
      <alignment/>
    </xf>
    <xf numFmtId="38" fontId="0" fillId="0" borderId="7" xfId="17" applyBorder="1" applyAlignment="1">
      <alignment/>
    </xf>
    <xf numFmtId="0" fontId="0" fillId="0" borderId="11" xfId="0" applyBorder="1" applyAlignment="1">
      <alignment horizontal="center"/>
    </xf>
    <xf numFmtId="176" fontId="0" fillId="0" borderId="2" xfId="15" applyNumberFormat="1" applyFont="1" applyFill="1" applyBorder="1" applyAlignment="1">
      <alignment horizontal="center"/>
    </xf>
    <xf numFmtId="176" fontId="0" fillId="0" borderId="5" xfId="15" applyNumberFormat="1" applyFont="1" applyFill="1" applyBorder="1" applyAlignment="1">
      <alignment horizontal="center"/>
    </xf>
    <xf numFmtId="176" fontId="0" fillId="0" borderId="6" xfId="15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6" fontId="0" fillId="0" borderId="12" xfId="15" applyNumberFormat="1" applyFill="1" applyBorder="1" applyAlignment="1">
      <alignment/>
    </xf>
    <xf numFmtId="176" fontId="0" fillId="0" borderId="11" xfId="15" applyNumberFormat="1" applyFill="1" applyBorder="1" applyAlignment="1">
      <alignment/>
    </xf>
    <xf numFmtId="176" fontId="0" fillId="0" borderId="12" xfId="15" applyNumberFormat="1" applyBorder="1" applyAlignment="1">
      <alignment/>
    </xf>
    <xf numFmtId="176" fontId="0" fillId="0" borderId="11" xfId="15" applyNumberFormat="1" applyBorder="1" applyAlignment="1">
      <alignment/>
    </xf>
    <xf numFmtId="176" fontId="0" fillId="0" borderId="12" xfId="15" applyNumberFormat="1" applyFont="1" applyFill="1" applyBorder="1" applyAlignment="1">
      <alignment horizontal="center"/>
    </xf>
    <xf numFmtId="176" fontId="0" fillId="0" borderId="11" xfId="15" applyNumberFormat="1" applyFont="1" applyFill="1" applyBorder="1" applyAlignment="1">
      <alignment horizontal="center"/>
    </xf>
    <xf numFmtId="176" fontId="0" fillId="0" borderId="13" xfId="15" applyNumberFormat="1" applyFont="1" applyFill="1" applyBorder="1" applyAlignment="1">
      <alignment horizontal="right"/>
    </xf>
    <xf numFmtId="176" fontId="0" fillId="0" borderId="11" xfId="15" applyNumberFormat="1" applyFont="1" applyFill="1" applyBorder="1" applyAlignment="1">
      <alignment horizontal="right"/>
    </xf>
    <xf numFmtId="176" fontId="0" fillId="0" borderId="0" xfId="0" applyNumberFormat="1" applyFont="1" applyAlignment="1">
      <alignment/>
    </xf>
    <xf numFmtId="182" fontId="0" fillId="0" borderId="2" xfId="0" applyNumberFormat="1" applyFill="1" applyBorder="1" applyAlignment="1">
      <alignment horizontal="center"/>
    </xf>
    <xf numFmtId="182" fontId="0" fillId="0" borderId="2" xfId="15" applyNumberFormat="1" applyFill="1" applyBorder="1" applyAlignment="1">
      <alignment/>
    </xf>
    <xf numFmtId="182" fontId="0" fillId="0" borderId="7" xfId="15" applyNumberFormat="1" applyFill="1" applyBorder="1" applyAlignment="1">
      <alignment/>
    </xf>
    <xf numFmtId="182" fontId="0" fillId="0" borderId="5" xfId="15" applyNumberFormat="1" applyFill="1" applyBorder="1" applyAlignment="1">
      <alignment/>
    </xf>
    <xf numFmtId="182" fontId="0" fillId="0" borderId="12" xfId="15" applyNumberFormat="1" applyFill="1" applyBorder="1" applyAlignment="1">
      <alignment/>
    </xf>
    <xf numFmtId="182" fontId="0" fillId="0" borderId="6" xfId="15" applyNumberFormat="1" applyBorder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centerContinuous"/>
    </xf>
    <xf numFmtId="182" fontId="0" fillId="0" borderId="6" xfId="15" applyNumberFormat="1" applyFill="1" applyBorder="1" applyAlignment="1">
      <alignment/>
    </xf>
    <xf numFmtId="182" fontId="0" fillId="0" borderId="2" xfId="15" applyNumberFormat="1" applyBorder="1" applyAlignment="1">
      <alignment/>
    </xf>
    <xf numFmtId="182" fontId="0" fillId="0" borderId="7" xfId="15" applyNumberFormat="1" applyBorder="1" applyAlignment="1">
      <alignment/>
    </xf>
    <xf numFmtId="182" fontId="0" fillId="0" borderId="5" xfId="15" applyNumberFormat="1" applyBorder="1" applyAlignment="1">
      <alignment/>
    </xf>
    <xf numFmtId="182" fontId="0" fillId="0" borderId="12" xfId="15" applyNumberFormat="1" applyBorder="1" applyAlignment="1">
      <alignment/>
    </xf>
    <xf numFmtId="176" fontId="0" fillId="0" borderId="2" xfId="0" applyNumberFormat="1" applyFill="1" applyBorder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Continuous"/>
    </xf>
    <xf numFmtId="182" fontId="0" fillId="0" borderId="7" xfId="15" applyNumberFormat="1" applyFont="1" applyFill="1" applyBorder="1" applyAlignment="1">
      <alignment/>
    </xf>
    <xf numFmtId="182" fontId="0" fillId="0" borderId="0" xfId="15" applyNumberFormat="1" applyFill="1" applyBorder="1" applyAlignment="1">
      <alignment/>
    </xf>
    <xf numFmtId="182" fontId="0" fillId="0" borderId="0" xfId="0" applyNumberFormat="1" applyFont="1" applyAlignment="1">
      <alignment horizontal="centerContinuous"/>
    </xf>
    <xf numFmtId="182" fontId="0" fillId="0" borderId="2" xfId="15" applyNumberFormat="1" applyFill="1" applyBorder="1" applyAlignment="1">
      <alignment horizontal="right"/>
    </xf>
    <xf numFmtId="182" fontId="0" fillId="0" borderId="7" xfId="15" applyNumberFormat="1" applyFill="1" applyBorder="1" applyAlignment="1">
      <alignment horizontal="right"/>
    </xf>
    <xf numFmtId="182" fontId="0" fillId="0" borderId="5" xfId="15" applyNumberFormat="1" applyFill="1" applyBorder="1" applyAlignment="1">
      <alignment horizontal="right"/>
    </xf>
    <xf numFmtId="182" fontId="0" fillId="0" borderId="12" xfId="15" applyNumberFormat="1" applyFill="1" applyBorder="1" applyAlignment="1">
      <alignment horizontal="right"/>
    </xf>
    <xf numFmtId="182" fontId="0" fillId="0" borderId="6" xfId="15" applyNumberFormat="1" applyFill="1" applyBorder="1" applyAlignment="1">
      <alignment horizontal="right"/>
    </xf>
    <xf numFmtId="182" fontId="0" fillId="0" borderId="2" xfId="15" applyNumberFormat="1" applyFill="1" applyBorder="1" applyAlignment="1">
      <alignment/>
    </xf>
    <xf numFmtId="182" fontId="0" fillId="0" borderId="7" xfId="15" applyNumberFormat="1" applyFill="1" applyBorder="1" applyAlignment="1">
      <alignment/>
    </xf>
    <xf numFmtId="182" fontId="0" fillId="0" borderId="5" xfId="15" applyNumberFormat="1" applyFill="1" applyBorder="1" applyAlignment="1">
      <alignment/>
    </xf>
    <xf numFmtId="182" fontId="0" fillId="0" borderId="12" xfId="15" applyNumberFormat="1" applyFill="1" applyBorder="1" applyAlignment="1">
      <alignment/>
    </xf>
    <xf numFmtId="182" fontId="0" fillId="0" borderId="6" xfId="15" applyNumberFormat="1" applyFill="1" applyBorder="1" applyAlignment="1">
      <alignment/>
    </xf>
    <xf numFmtId="176" fontId="0" fillId="0" borderId="2" xfId="15" applyNumberFormat="1" applyFill="1" applyBorder="1" applyAlignment="1">
      <alignment/>
    </xf>
    <xf numFmtId="176" fontId="0" fillId="0" borderId="7" xfId="15" applyNumberFormat="1" applyFill="1" applyBorder="1" applyAlignment="1">
      <alignment/>
    </xf>
    <xf numFmtId="176" fontId="0" fillId="0" borderId="5" xfId="15" applyNumberFormat="1" applyFill="1" applyBorder="1" applyAlignment="1">
      <alignment/>
    </xf>
    <xf numFmtId="176" fontId="0" fillId="0" borderId="12" xfId="15" applyNumberFormat="1" applyFill="1" applyBorder="1" applyAlignment="1">
      <alignment/>
    </xf>
    <xf numFmtId="176" fontId="0" fillId="0" borderId="6" xfId="15" applyNumberFormat="1" applyFill="1" applyBorder="1" applyAlignment="1">
      <alignment/>
    </xf>
    <xf numFmtId="182" fontId="0" fillId="0" borderId="6" xfId="15" applyNumberFormat="1" applyBorder="1" applyAlignment="1">
      <alignment/>
    </xf>
    <xf numFmtId="176" fontId="0" fillId="0" borderId="6" xfId="15" applyNumberFormat="1" applyBorder="1" applyAlignment="1">
      <alignment/>
    </xf>
    <xf numFmtId="182" fontId="0" fillId="0" borderId="2" xfId="15" applyNumberFormat="1" applyBorder="1" applyAlignment="1">
      <alignment/>
    </xf>
    <xf numFmtId="182" fontId="0" fillId="0" borderId="7" xfId="15" applyNumberFormat="1" applyBorder="1" applyAlignment="1">
      <alignment/>
    </xf>
    <xf numFmtId="182" fontId="0" fillId="0" borderId="5" xfId="15" applyNumberFormat="1" applyBorder="1" applyAlignment="1">
      <alignment/>
    </xf>
    <xf numFmtId="182" fontId="0" fillId="0" borderId="12" xfId="15" applyNumberFormat="1" applyBorder="1" applyAlignment="1">
      <alignment/>
    </xf>
    <xf numFmtId="184" fontId="0" fillId="0" borderId="2" xfId="15" applyNumberFormat="1" applyFill="1" applyBorder="1" applyAlignment="1">
      <alignment/>
    </xf>
    <xf numFmtId="184" fontId="0" fillId="0" borderId="7" xfId="15" applyNumberFormat="1" applyFill="1" applyBorder="1" applyAlignment="1">
      <alignment/>
    </xf>
    <xf numFmtId="184" fontId="0" fillId="0" borderId="5" xfId="15" applyNumberFormat="1" applyFill="1" applyBorder="1" applyAlignment="1">
      <alignment/>
    </xf>
    <xf numFmtId="184" fontId="0" fillId="0" borderId="12" xfId="15" applyNumberFormat="1" applyFill="1" applyBorder="1" applyAlignment="1">
      <alignment/>
    </xf>
    <xf numFmtId="184" fontId="0" fillId="0" borderId="6" xfId="15" applyNumberFormat="1" applyFill="1" applyBorder="1" applyAlignment="1">
      <alignment/>
    </xf>
    <xf numFmtId="184" fontId="0" fillId="0" borderId="2" xfId="15" applyNumberFormat="1" applyFont="1" applyFill="1" applyBorder="1" applyAlignment="1">
      <alignment/>
    </xf>
    <xf numFmtId="0" fontId="0" fillId="0" borderId="0" xfId="0" applyBorder="1" applyAlignment="1">
      <alignment/>
    </xf>
    <xf numFmtId="184" fontId="0" fillId="0" borderId="5" xfId="0" applyNumberFormat="1" applyBorder="1" applyAlignment="1">
      <alignment/>
    </xf>
    <xf numFmtId="184" fontId="0" fillId="0" borderId="2" xfId="0" applyNumberFormat="1" applyBorder="1" applyAlignment="1">
      <alignment/>
    </xf>
    <xf numFmtId="176" fontId="0" fillId="0" borderId="5" xfId="0" applyNumberFormat="1" applyBorder="1" applyAlignment="1">
      <alignment/>
    </xf>
    <xf numFmtId="176" fontId="0" fillId="0" borderId="2" xfId="0" applyNumberFormat="1" applyBorder="1" applyAlignment="1">
      <alignment/>
    </xf>
    <xf numFmtId="0" fontId="0" fillId="0" borderId="14" xfId="0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82" fontId="1" fillId="0" borderId="14" xfId="0" applyNumberFormat="1" applyFont="1" applyBorder="1" applyAlignment="1">
      <alignment horizontal="center"/>
    </xf>
    <xf numFmtId="182" fontId="0" fillId="0" borderId="14" xfId="0" applyNumberForma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36"/>
  <sheetViews>
    <sheetView workbookViewId="0" topLeftCell="M1">
      <selection activeCell="W15" sqref="W15"/>
    </sheetView>
  </sheetViews>
  <sheetFormatPr defaultColWidth="11.19921875" defaultRowHeight="15"/>
  <cols>
    <col min="1" max="1" width="4.09765625" style="0" customWidth="1"/>
    <col min="2" max="3" width="10.09765625" style="0" customWidth="1"/>
    <col min="4" max="4" width="6.59765625" style="0" customWidth="1"/>
    <col min="5" max="5" width="0.59375" style="0" customWidth="1"/>
    <col min="6" max="6" width="4.09765625" style="0" customWidth="1"/>
    <col min="7" max="8" width="9.09765625" style="0" customWidth="1"/>
    <col min="9" max="9" width="6.59765625" style="0" customWidth="1"/>
    <col min="10" max="10" width="0.59375" style="0" customWidth="1"/>
    <col min="11" max="11" width="4.09765625" style="0" customWidth="1"/>
    <col min="12" max="13" width="9.09765625" style="0" customWidth="1"/>
    <col min="14" max="14" width="6.59765625" style="0" customWidth="1"/>
    <col min="15" max="15" width="0.59375" style="0" customWidth="1"/>
    <col min="16" max="16" width="4.09765625" style="0" customWidth="1"/>
    <col min="17" max="18" width="9.09765625" style="0" customWidth="1"/>
    <col min="19" max="19" width="6.59765625" style="0" customWidth="1"/>
    <col min="20" max="20" width="0.59375" style="0" customWidth="1"/>
    <col min="21" max="21" width="4.09765625" style="0" customWidth="1"/>
    <col min="22" max="23" width="9.09765625" style="0" customWidth="1"/>
    <col min="24" max="24" width="6.59765625" style="0" customWidth="1"/>
  </cols>
  <sheetData>
    <row r="1" spans="1:24" ht="15.75">
      <c r="A1" s="6" t="s">
        <v>0</v>
      </c>
      <c r="B1" s="1"/>
      <c r="C1" s="7"/>
      <c r="D1" s="1"/>
      <c r="F1" s="6" t="s">
        <v>1</v>
      </c>
      <c r="G1" s="1"/>
      <c r="H1" s="7"/>
      <c r="I1" s="1"/>
      <c r="K1" s="6" t="s">
        <v>2</v>
      </c>
      <c r="L1" s="13"/>
      <c r="M1" s="13"/>
      <c r="N1" s="13"/>
      <c r="P1" s="6" t="s">
        <v>3</v>
      </c>
      <c r="Q1" s="1"/>
      <c r="R1" s="7"/>
      <c r="S1" s="1"/>
      <c r="U1" s="6" t="s">
        <v>4</v>
      </c>
      <c r="V1" s="1"/>
      <c r="W1" s="7"/>
      <c r="X1" s="1"/>
    </row>
    <row r="2" spans="1:24" ht="15.75">
      <c r="A2" s="3" t="s">
        <v>5</v>
      </c>
      <c r="B2" s="5" t="s">
        <v>6</v>
      </c>
      <c r="C2" s="12" t="s">
        <v>7</v>
      </c>
      <c r="D2" s="11" t="s">
        <v>8</v>
      </c>
      <c r="F2" s="4" t="s">
        <v>5</v>
      </c>
      <c r="G2" s="5" t="s">
        <v>6</v>
      </c>
      <c r="H2" s="12" t="s">
        <v>7</v>
      </c>
      <c r="I2" s="11" t="s">
        <v>8</v>
      </c>
      <c r="K2" s="14" t="s">
        <v>5</v>
      </c>
      <c r="L2" s="26" t="s">
        <v>6</v>
      </c>
      <c r="M2" s="16" t="s">
        <v>7</v>
      </c>
      <c r="N2" s="17" t="s">
        <v>8</v>
      </c>
      <c r="P2" s="4" t="s">
        <v>5</v>
      </c>
      <c r="Q2" s="5" t="s">
        <v>6</v>
      </c>
      <c r="R2" s="12" t="s">
        <v>7</v>
      </c>
      <c r="S2" s="11" t="s">
        <v>8</v>
      </c>
      <c r="U2" s="4" t="s">
        <v>5</v>
      </c>
      <c r="V2" s="5" t="s">
        <v>6</v>
      </c>
      <c r="W2" s="12" t="s">
        <v>7</v>
      </c>
      <c r="X2" s="11" t="s">
        <v>8</v>
      </c>
    </row>
    <row r="3" spans="1:24" ht="15.75">
      <c r="A3" s="4">
        <v>1</v>
      </c>
      <c r="B3" s="30">
        <v>1245306</v>
      </c>
      <c r="C3" s="30">
        <v>1228599</v>
      </c>
      <c r="D3" s="31">
        <f aca="true" t="shared" si="0" ref="D3:D15">SUM(C3/B3)</f>
        <v>0.9865840203130797</v>
      </c>
      <c r="F3" s="4">
        <v>1</v>
      </c>
      <c r="G3" s="30">
        <v>152671</v>
      </c>
      <c r="H3" s="30">
        <v>155106</v>
      </c>
      <c r="I3" s="31">
        <f aca="true" t="shared" si="1" ref="I3:I15">SUM(H3/G3)</f>
        <v>1.0159493289491783</v>
      </c>
      <c r="K3" s="14">
        <v>1</v>
      </c>
      <c r="L3" s="24">
        <v>116000</v>
      </c>
      <c r="M3" s="19">
        <v>136200</v>
      </c>
      <c r="N3" s="20">
        <f aca="true" t="shared" si="2" ref="N3:N12">SUM(M3/L3)</f>
        <v>1.1741379310344828</v>
      </c>
      <c r="P3" s="4">
        <v>1</v>
      </c>
      <c r="Q3" s="30">
        <v>147894</v>
      </c>
      <c r="R3" s="30">
        <v>141024</v>
      </c>
      <c r="S3" s="31">
        <f aca="true" t="shared" si="3" ref="S3:S15">SUM(R3/Q3)</f>
        <v>0.9535478112702341</v>
      </c>
      <c r="U3" s="4">
        <v>1</v>
      </c>
      <c r="V3" s="30">
        <v>92234</v>
      </c>
      <c r="W3" s="30">
        <v>104119</v>
      </c>
      <c r="X3" s="31">
        <f aca="true" t="shared" si="4" ref="X3:X15">SUM(W3/V3)</f>
        <v>1.1288570375349654</v>
      </c>
    </row>
    <row r="4" spans="1:24" ht="15.75">
      <c r="A4" s="4">
        <v>2</v>
      </c>
      <c r="B4" s="30">
        <v>1258616</v>
      </c>
      <c r="C4" s="30">
        <v>1414251</v>
      </c>
      <c r="D4" s="31">
        <f t="shared" si="0"/>
        <v>1.1236556662238522</v>
      </c>
      <c r="F4" s="4">
        <v>2</v>
      </c>
      <c r="G4" s="30">
        <v>167668</v>
      </c>
      <c r="H4" s="30">
        <v>196085</v>
      </c>
      <c r="I4" s="31">
        <f t="shared" si="1"/>
        <v>1.1694837416799866</v>
      </c>
      <c r="K4" s="14">
        <v>2</v>
      </c>
      <c r="L4" s="21">
        <v>119100</v>
      </c>
      <c r="M4" s="19">
        <v>157100</v>
      </c>
      <c r="N4" s="20">
        <f t="shared" si="2"/>
        <v>1.3190596137699413</v>
      </c>
      <c r="P4" s="4">
        <v>2</v>
      </c>
      <c r="Q4" s="30">
        <v>159762</v>
      </c>
      <c r="R4" s="30">
        <v>156388</v>
      </c>
      <c r="S4" s="31">
        <f t="shared" si="3"/>
        <v>0.9788810856148521</v>
      </c>
      <c r="U4" s="4">
        <v>2</v>
      </c>
      <c r="V4" s="30">
        <v>73924</v>
      </c>
      <c r="W4" s="30">
        <v>103304</v>
      </c>
      <c r="X4" s="31">
        <f t="shared" si="4"/>
        <v>1.3974352037227422</v>
      </c>
    </row>
    <row r="5" spans="1:24" ht="15.75">
      <c r="A5" s="4">
        <v>3</v>
      </c>
      <c r="B5" s="30">
        <v>1471483</v>
      </c>
      <c r="C5" s="30">
        <v>1573517</v>
      </c>
      <c r="D5" s="31">
        <f t="shared" si="0"/>
        <v>1.0693409302044263</v>
      </c>
      <c r="F5" s="4">
        <v>3</v>
      </c>
      <c r="G5" s="30">
        <v>201941</v>
      </c>
      <c r="H5" s="30">
        <v>221620</v>
      </c>
      <c r="I5" s="31">
        <f t="shared" si="1"/>
        <v>1.0974492549804151</v>
      </c>
      <c r="K5" s="14">
        <v>3</v>
      </c>
      <c r="L5" s="21">
        <v>168200</v>
      </c>
      <c r="M5" s="19">
        <v>188100</v>
      </c>
      <c r="N5" s="20">
        <f t="shared" si="2"/>
        <v>1.1183115338882283</v>
      </c>
      <c r="P5" s="4">
        <v>3</v>
      </c>
      <c r="Q5" s="30">
        <v>160717</v>
      </c>
      <c r="R5" s="30">
        <v>159482</v>
      </c>
      <c r="S5" s="31">
        <f t="shared" si="3"/>
        <v>0.9923156853350921</v>
      </c>
      <c r="U5" s="4">
        <v>3</v>
      </c>
      <c r="V5" s="30">
        <v>106781</v>
      </c>
      <c r="W5" s="30">
        <v>127764</v>
      </c>
      <c r="X5" s="31">
        <f t="shared" si="4"/>
        <v>1.1965049962071903</v>
      </c>
    </row>
    <row r="6" spans="1:24" ht="15.75">
      <c r="A6" s="4">
        <v>4</v>
      </c>
      <c r="B6" s="30">
        <v>1184801</v>
      </c>
      <c r="C6" s="30">
        <v>1305417</v>
      </c>
      <c r="D6" s="31">
        <f t="shared" si="0"/>
        <v>1.101802749997679</v>
      </c>
      <c r="F6" s="4">
        <v>4</v>
      </c>
      <c r="G6" s="30">
        <v>145922</v>
      </c>
      <c r="H6" s="30">
        <v>180118</v>
      </c>
      <c r="I6" s="31">
        <f t="shared" si="1"/>
        <v>1.2343443757623935</v>
      </c>
      <c r="K6" s="14">
        <v>4</v>
      </c>
      <c r="L6" s="21">
        <v>131400</v>
      </c>
      <c r="M6" s="19">
        <v>158700</v>
      </c>
      <c r="N6" s="20">
        <f t="shared" si="2"/>
        <v>1.2077625570776256</v>
      </c>
      <c r="P6" s="4">
        <v>4</v>
      </c>
      <c r="Q6" s="30">
        <v>132994</v>
      </c>
      <c r="R6" s="30">
        <v>138632</v>
      </c>
      <c r="S6" s="31">
        <f t="shared" si="3"/>
        <v>1.0423928899048078</v>
      </c>
      <c r="U6" s="4">
        <v>4</v>
      </c>
      <c r="V6" s="30">
        <v>76915</v>
      </c>
      <c r="W6" s="30">
        <v>94447</v>
      </c>
      <c r="X6" s="31">
        <f t="shared" si="4"/>
        <v>1.2279399336930377</v>
      </c>
    </row>
    <row r="7" spans="1:24" ht="15.75">
      <c r="A7" s="4">
        <v>5</v>
      </c>
      <c r="B7" s="30">
        <v>1235395</v>
      </c>
      <c r="C7" s="30">
        <v>1369655</v>
      </c>
      <c r="D7" s="31">
        <f t="shared" si="0"/>
        <v>1.1086777913137094</v>
      </c>
      <c r="F7" s="4">
        <v>5</v>
      </c>
      <c r="G7" s="30">
        <v>177651</v>
      </c>
      <c r="H7" s="30">
        <v>204943</v>
      </c>
      <c r="I7" s="31">
        <f t="shared" si="1"/>
        <v>1.1536270552938064</v>
      </c>
      <c r="K7" s="14">
        <v>5</v>
      </c>
      <c r="L7" s="21">
        <v>154600</v>
      </c>
      <c r="M7" s="19">
        <v>190300</v>
      </c>
      <c r="N7" s="20">
        <f t="shared" si="2"/>
        <v>1.2309184993531694</v>
      </c>
      <c r="P7" s="4">
        <v>5</v>
      </c>
      <c r="Q7" s="30">
        <v>134905</v>
      </c>
      <c r="R7" s="30">
        <v>140728</v>
      </c>
      <c r="S7" s="31">
        <f t="shared" si="3"/>
        <v>1.0431637077943738</v>
      </c>
      <c r="U7" s="4">
        <v>5</v>
      </c>
      <c r="V7" s="30">
        <v>88561</v>
      </c>
      <c r="W7" s="30">
        <v>107565</v>
      </c>
      <c r="X7" s="31">
        <f t="shared" si="4"/>
        <v>1.2145865561590317</v>
      </c>
    </row>
    <row r="8" spans="1:24" ht="15.75">
      <c r="A8" s="4">
        <v>6</v>
      </c>
      <c r="B8" s="30">
        <v>1280099</v>
      </c>
      <c r="C8" s="30">
        <v>1421924</v>
      </c>
      <c r="D8" s="31">
        <f t="shared" si="0"/>
        <v>1.1107922121648404</v>
      </c>
      <c r="F8" s="4">
        <v>6</v>
      </c>
      <c r="G8" s="30">
        <v>184010</v>
      </c>
      <c r="H8" s="30">
        <v>210036</v>
      </c>
      <c r="I8" s="31">
        <f t="shared" si="1"/>
        <v>1.1414379653279714</v>
      </c>
      <c r="K8" s="14">
        <v>6</v>
      </c>
      <c r="L8" s="21">
        <v>139600</v>
      </c>
      <c r="M8" s="19">
        <v>173700</v>
      </c>
      <c r="N8" s="20">
        <f t="shared" si="2"/>
        <v>1.244269340974212</v>
      </c>
      <c r="P8" s="4">
        <v>6</v>
      </c>
      <c r="Q8" s="30">
        <v>144504</v>
      </c>
      <c r="R8" s="30">
        <v>153116</v>
      </c>
      <c r="S8" s="31">
        <f t="shared" si="3"/>
        <v>1.0595969661739468</v>
      </c>
      <c r="U8" s="4">
        <v>6</v>
      </c>
      <c r="V8" s="30">
        <v>87185</v>
      </c>
      <c r="W8" s="30">
        <v>110292</v>
      </c>
      <c r="X8" s="31">
        <f t="shared" si="4"/>
        <v>1.265034122842232</v>
      </c>
    </row>
    <row r="9" spans="1:24" ht="15.75">
      <c r="A9" s="4">
        <v>7</v>
      </c>
      <c r="B9" s="30">
        <v>1473633</v>
      </c>
      <c r="C9" s="30">
        <v>1583129</v>
      </c>
      <c r="D9" s="31">
        <f t="shared" si="0"/>
        <v>1.074303439187369</v>
      </c>
      <c r="F9" s="4">
        <v>7</v>
      </c>
      <c r="G9" s="30">
        <v>187715</v>
      </c>
      <c r="H9" s="30">
        <v>217465</v>
      </c>
      <c r="I9" s="31">
        <f t="shared" si="1"/>
        <v>1.1584849372719281</v>
      </c>
      <c r="K9" s="14">
        <v>7</v>
      </c>
      <c r="L9" s="21">
        <v>161300</v>
      </c>
      <c r="M9" s="19">
        <v>182700</v>
      </c>
      <c r="N9" s="20">
        <f t="shared" si="2"/>
        <v>1.1326720396776193</v>
      </c>
      <c r="P9" s="4">
        <v>7</v>
      </c>
      <c r="Q9" s="30">
        <v>169732</v>
      </c>
      <c r="R9" s="30">
        <v>167062</v>
      </c>
      <c r="S9" s="31">
        <f t="shared" si="3"/>
        <v>0.9842693186906417</v>
      </c>
      <c r="U9" s="4">
        <v>7</v>
      </c>
      <c r="V9" s="30">
        <v>92960</v>
      </c>
      <c r="W9" s="30">
        <v>109146</v>
      </c>
      <c r="X9" s="31">
        <f t="shared" si="4"/>
        <v>1.1741179001721171</v>
      </c>
    </row>
    <row r="10" spans="1:24" ht="15.75">
      <c r="A10" s="4">
        <v>8</v>
      </c>
      <c r="B10" s="30">
        <v>1686134</v>
      </c>
      <c r="C10" s="30">
        <v>1759090</v>
      </c>
      <c r="D10" s="31">
        <f t="shared" si="0"/>
        <v>1.0432682099999169</v>
      </c>
      <c r="F10" s="4">
        <v>8</v>
      </c>
      <c r="G10" s="30">
        <v>198231</v>
      </c>
      <c r="H10" s="30">
        <v>206983</v>
      </c>
      <c r="I10" s="31">
        <f t="shared" si="1"/>
        <v>1.0441505112722027</v>
      </c>
      <c r="K10" s="14">
        <v>8</v>
      </c>
      <c r="L10" s="21">
        <v>172900</v>
      </c>
      <c r="M10" s="19">
        <v>203900</v>
      </c>
      <c r="N10" s="20">
        <f t="shared" si="2"/>
        <v>1.1792943898207056</v>
      </c>
      <c r="P10" s="4">
        <v>8</v>
      </c>
      <c r="Q10" s="30">
        <v>182380</v>
      </c>
      <c r="R10" s="30">
        <v>181871</v>
      </c>
      <c r="S10" s="31">
        <f t="shared" si="3"/>
        <v>0.997209123807435</v>
      </c>
      <c r="U10" s="4">
        <v>8</v>
      </c>
      <c r="V10" s="30">
        <v>111771</v>
      </c>
      <c r="W10" s="30">
        <v>123238</v>
      </c>
      <c r="X10" s="31">
        <f t="shared" si="4"/>
        <v>1.102593696039223</v>
      </c>
    </row>
    <row r="11" spans="1:24" ht="15.75">
      <c r="A11" s="4">
        <v>9</v>
      </c>
      <c r="B11" s="30">
        <v>1572340</v>
      </c>
      <c r="C11" s="30">
        <v>1677031</v>
      </c>
      <c r="D11" s="31">
        <f t="shared" si="0"/>
        <v>1.0665829273566785</v>
      </c>
      <c r="F11" s="4">
        <v>9</v>
      </c>
      <c r="G11" s="30">
        <v>190313</v>
      </c>
      <c r="H11" s="30">
        <v>236045</v>
      </c>
      <c r="I11" s="31">
        <f t="shared" si="1"/>
        <v>1.2402988760620661</v>
      </c>
      <c r="K11" s="14">
        <v>9</v>
      </c>
      <c r="L11" s="21">
        <v>168200</v>
      </c>
      <c r="M11" s="19">
        <v>196300</v>
      </c>
      <c r="N11" s="20">
        <f t="shared" si="2"/>
        <v>1.1670630202140309</v>
      </c>
      <c r="P11" s="4">
        <v>9</v>
      </c>
      <c r="Q11" s="30">
        <v>174180</v>
      </c>
      <c r="R11" s="30">
        <v>160032</v>
      </c>
      <c r="S11" s="31">
        <f t="shared" si="3"/>
        <v>0.9187736823975198</v>
      </c>
      <c r="U11" s="4">
        <v>9</v>
      </c>
      <c r="V11" s="30">
        <v>116136</v>
      </c>
      <c r="W11" s="30">
        <v>132664</v>
      </c>
      <c r="X11" s="31">
        <f t="shared" si="4"/>
        <v>1.142315905490115</v>
      </c>
    </row>
    <row r="12" spans="1:24" ht="15.75">
      <c r="A12" s="4">
        <v>10</v>
      </c>
      <c r="B12" s="30">
        <v>1384130</v>
      </c>
      <c r="C12" s="30">
        <v>1522313</v>
      </c>
      <c r="D12" s="31">
        <f t="shared" si="0"/>
        <v>1.0998338306372957</v>
      </c>
      <c r="F12" s="4">
        <v>10</v>
      </c>
      <c r="G12" s="30">
        <v>210659</v>
      </c>
      <c r="H12" s="30">
        <v>226371</v>
      </c>
      <c r="I12" s="31">
        <f t="shared" si="1"/>
        <v>1.0745849928082827</v>
      </c>
      <c r="K12" s="14">
        <v>10</v>
      </c>
      <c r="L12" s="21">
        <v>185600</v>
      </c>
      <c r="M12" s="19">
        <v>215700</v>
      </c>
      <c r="N12" s="20">
        <f t="shared" si="2"/>
        <v>1.162176724137931</v>
      </c>
      <c r="P12" s="4">
        <v>10</v>
      </c>
      <c r="Q12" s="30">
        <v>137086</v>
      </c>
      <c r="R12" s="30">
        <v>149840</v>
      </c>
      <c r="S12" s="31">
        <f t="shared" si="3"/>
        <v>1.0930364880440016</v>
      </c>
      <c r="U12" s="4">
        <v>10</v>
      </c>
      <c r="V12" s="30">
        <v>103670</v>
      </c>
      <c r="W12" s="30">
        <v>113226</v>
      </c>
      <c r="X12" s="31">
        <f t="shared" si="4"/>
        <v>1.0921771004147776</v>
      </c>
    </row>
    <row r="13" spans="1:27" ht="15.75">
      <c r="A13" s="4">
        <v>11</v>
      </c>
      <c r="B13" s="30">
        <v>1358036</v>
      </c>
      <c r="C13" s="30">
        <v>1528000</v>
      </c>
      <c r="D13" s="31">
        <f t="shared" si="0"/>
        <v>1.1251542668971957</v>
      </c>
      <c r="F13" s="4">
        <v>11</v>
      </c>
      <c r="G13" s="30">
        <v>197834</v>
      </c>
      <c r="H13" s="30">
        <v>225868</v>
      </c>
      <c r="I13" s="31">
        <f t="shared" si="1"/>
        <v>1.1417046614838704</v>
      </c>
      <c r="K13" s="14">
        <v>11</v>
      </c>
      <c r="L13" s="21">
        <v>191200</v>
      </c>
      <c r="M13" s="19">
        <v>226000</v>
      </c>
      <c r="N13" s="20">
        <v>1.1821</v>
      </c>
      <c r="P13" s="4">
        <v>11</v>
      </c>
      <c r="Q13" s="30">
        <v>151027</v>
      </c>
      <c r="R13" s="30">
        <v>147449</v>
      </c>
      <c r="S13" s="20">
        <f t="shared" si="3"/>
        <v>0.9763088719235633</v>
      </c>
      <c r="U13" s="4">
        <v>11</v>
      </c>
      <c r="V13" s="30">
        <v>111851</v>
      </c>
      <c r="W13" s="30">
        <v>128638</v>
      </c>
      <c r="X13" s="31">
        <f t="shared" si="4"/>
        <v>1.1500835933518698</v>
      </c>
      <c r="AA13" s="8"/>
    </row>
    <row r="14" spans="1:24" ht="15.75">
      <c r="A14" s="4">
        <v>12</v>
      </c>
      <c r="B14" s="30">
        <v>1207599</v>
      </c>
      <c r="C14" s="30">
        <v>1425000</v>
      </c>
      <c r="D14" s="31">
        <f t="shared" si="0"/>
        <v>1.1800274760081781</v>
      </c>
      <c r="F14" s="4">
        <v>12</v>
      </c>
      <c r="G14" s="30">
        <v>169506</v>
      </c>
      <c r="H14" s="30">
        <v>191414</v>
      </c>
      <c r="I14" s="31">
        <f t="shared" si="1"/>
        <v>1.129246162377733</v>
      </c>
      <c r="K14" s="14">
        <v>12</v>
      </c>
      <c r="L14" s="21">
        <v>147100</v>
      </c>
      <c r="M14" s="19">
        <v>172900</v>
      </c>
      <c r="N14" s="20">
        <v>1.175</v>
      </c>
      <c r="P14" s="4">
        <v>12</v>
      </c>
      <c r="Q14" s="30">
        <v>130405</v>
      </c>
      <c r="R14" s="30">
        <v>160494</v>
      </c>
      <c r="S14" s="20">
        <f t="shared" si="3"/>
        <v>1.230735017829071</v>
      </c>
      <c r="U14" s="4">
        <v>12</v>
      </c>
      <c r="V14" s="30">
        <v>112083</v>
      </c>
      <c r="W14" s="30">
        <v>128014</v>
      </c>
      <c r="X14" s="31">
        <f t="shared" si="4"/>
        <v>1.1421357386936466</v>
      </c>
    </row>
    <row r="15" spans="1:24" ht="15.75">
      <c r="A15" s="4" t="s">
        <v>9</v>
      </c>
      <c r="B15" s="30">
        <f>SUM(B3:B14)</f>
        <v>16357572</v>
      </c>
      <c r="C15" s="32">
        <v>17808000</v>
      </c>
      <c r="D15" s="31">
        <f t="shared" si="0"/>
        <v>1.0886701278160353</v>
      </c>
      <c r="F15" s="4" t="s">
        <v>9</v>
      </c>
      <c r="G15" s="30">
        <f>SUM(G3:G14)</f>
        <v>2184121</v>
      </c>
      <c r="H15" s="30">
        <f>SUM(H3:H14)</f>
        <v>2472054</v>
      </c>
      <c r="I15" s="31">
        <f t="shared" si="1"/>
        <v>1.1318301504358046</v>
      </c>
      <c r="K15" s="14" t="s">
        <v>9</v>
      </c>
      <c r="L15" s="19">
        <f>SUM(L3:L14)</f>
        <v>1855200</v>
      </c>
      <c r="M15" s="19">
        <v>2201500</v>
      </c>
      <c r="N15" s="20">
        <f>SUM(M15/L15)</f>
        <v>1.1866645105648987</v>
      </c>
      <c r="P15" s="4" t="s">
        <v>9</v>
      </c>
      <c r="Q15" s="30">
        <f>SUM(Q3:Q14)</f>
        <v>1825586</v>
      </c>
      <c r="R15" s="30">
        <f>SUM(R3:R14)</f>
        <v>1856118</v>
      </c>
      <c r="S15" s="20">
        <f t="shared" si="3"/>
        <v>1.016724492847776</v>
      </c>
      <c r="U15" s="4" t="s">
        <v>9</v>
      </c>
      <c r="V15" s="30">
        <f>SUM(V3:V14)</f>
        <v>1174071</v>
      </c>
      <c r="W15" s="30">
        <f>SUM(W3:W14)</f>
        <v>1382417</v>
      </c>
      <c r="X15" s="31">
        <f t="shared" si="4"/>
        <v>1.1774560482287697</v>
      </c>
    </row>
    <row r="16" spans="1:23" ht="15.75">
      <c r="A16" s="22" t="s">
        <v>10</v>
      </c>
      <c r="F16" s="22" t="s">
        <v>11</v>
      </c>
      <c r="K16" s="22" t="s">
        <v>12</v>
      </c>
      <c r="P16" s="22" t="s">
        <v>13</v>
      </c>
      <c r="U16" s="23" t="s">
        <v>14</v>
      </c>
      <c r="W16" s="2"/>
    </row>
    <row r="17" spans="13:23" s="22" customFormat="1" ht="6.75" customHeight="1">
      <c r="M17" s="28"/>
      <c r="U17" s="23"/>
      <c r="W17" s="27"/>
    </row>
    <row r="18" spans="1:24" ht="15.75">
      <c r="A18" s="6" t="s">
        <v>15</v>
      </c>
      <c r="B18" s="1"/>
      <c r="C18" s="7"/>
      <c r="D18" s="1"/>
      <c r="F18" s="6" t="s">
        <v>16</v>
      </c>
      <c r="G18" s="1"/>
      <c r="H18" s="7"/>
      <c r="I18" s="1"/>
      <c r="K18" s="6" t="s">
        <v>17</v>
      </c>
      <c r="L18" s="1"/>
      <c r="M18" s="7"/>
      <c r="N18" s="1"/>
      <c r="P18" s="6" t="s">
        <v>18</v>
      </c>
      <c r="Q18" s="6"/>
      <c r="R18" s="7"/>
      <c r="S18" s="1"/>
      <c r="U18" s="6" t="s">
        <v>19</v>
      </c>
      <c r="V18" s="1"/>
      <c r="W18" s="7"/>
      <c r="X18" s="1"/>
    </row>
    <row r="19" spans="1:24" ht="15.75">
      <c r="A19" s="4" t="s">
        <v>5</v>
      </c>
      <c r="B19" s="5" t="s">
        <v>6</v>
      </c>
      <c r="C19" s="12" t="s">
        <v>7</v>
      </c>
      <c r="D19" s="11" t="s">
        <v>8</v>
      </c>
      <c r="F19" s="4" t="s">
        <v>5</v>
      </c>
      <c r="G19" s="25" t="s">
        <v>6</v>
      </c>
      <c r="H19" s="12" t="s">
        <v>7</v>
      </c>
      <c r="I19" s="11" t="s">
        <v>8</v>
      </c>
      <c r="K19" s="4" t="s">
        <v>5</v>
      </c>
      <c r="L19" s="25" t="s">
        <v>6</v>
      </c>
      <c r="M19" s="12" t="s">
        <v>7</v>
      </c>
      <c r="N19" s="11" t="s">
        <v>8</v>
      </c>
      <c r="P19" s="4" t="s">
        <v>5</v>
      </c>
      <c r="Q19" s="5" t="s">
        <v>6</v>
      </c>
      <c r="R19" s="12" t="s">
        <v>7</v>
      </c>
      <c r="S19" s="11" t="s">
        <v>8</v>
      </c>
      <c r="U19" s="4" t="s">
        <v>5</v>
      </c>
      <c r="V19" s="5" t="s">
        <v>6</v>
      </c>
      <c r="W19" s="12" t="s">
        <v>7</v>
      </c>
      <c r="X19" s="11" t="s">
        <v>8</v>
      </c>
    </row>
    <row r="20" spans="1:24" ht="15.75">
      <c r="A20" s="4">
        <v>1</v>
      </c>
      <c r="B20" s="30">
        <v>72611</v>
      </c>
      <c r="C20" s="30">
        <v>80211</v>
      </c>
      <c r="D20" s="31">
        <f aca="true" t="shared" si="5" ref="D20:D32">SUM(C20/B20)</f>
        <v>1.1046673369048767</v>
      </c>
      <c r="F20" s="4">
        <v>1</v>
      </c>
      <c r="G20" s="24">
        <f aca="true" t="shared" si="6" ref="G20:G32">SUM(H20/I20)</f>
        <v>69823.81413359148</v>
      </c>
      <c r="H20" s="30">
        <v>72128</v>
      </c>
      <c r="I20" s="20">
        <v>1.033</v>
      </c>
      <c r="K20" s="4">
        <v>1</v>
      </c>
      <c r="L20" s="24">
        <v>73686</v>
      </c>
      <c r="M20" s="30">
        <v>56475</v>
      </c>
      <c r="N20" s="20">
        <f aca="true" t="shared" si="7" ref="N20:N32">SUM(M20/L20)</f>
        <v>0.766427815324485</v>
      </c>
      <c r="P20" s="4">
        <v>1</v>
      </c>
      <c r="Q20" s="30">
        <v>60616</v>
      </c>
      <c r="R20" s="30">
        <v>50261</v>
      </c>
      <c r="S20" s="31">
        <f aca="true" t="shared" si="8" ref="S20:S32">SUM(R20/Q20)</f>
        <v>0.8291705160353702</v>
      </c>
      <c r="U20" s="4">
        <v>1</v>
      </c>
      <c r="V20" s="30">
        <v>34240</v>
      </c>
      <c r="W20" s="30">
        <v>32628</v>
      </c>
      <c r="X20" s="31">
        <f aca="true" t="shared" si="9" ref="X20:X32">SUM(W20/V20)</f>
        <v>0.9529205607476635</v>
      </c>
    </row>
    <row r="21" spans="1:24" ht="15.75">
      <c r="A21" s="4">
        <v>2</v>
      </c>
      <c r="B21" s="30">
        <v>70296</v>
      </c>
      <c r="C21" s="30">
        <v>92884</v>
      </c>
      <c r="D21" s="31">
        <f t="shared" si="5"/>
        <v>1.321326960282235</v>
      </c>
      <c r="F21" s="4">
        <v>2</v>
      </c>
      <c r="G21" s="24">
        <f t="shared" si="6"/>
        <v>61375.86206896552</v>
      </c>
      <c r="H21" s="30">
        <v>71196</v>
      </c>
      <c r="I21" s="20">
        <v>1.16</v>
      </c>
      <c r="K21" s="4">
        <v>2</v>
      </c>
      <c r="L21" s="21">
        <v>70763</v>
      </c>
      <c r="M21" s="30">
        <v>62485</v>
      </c>
      <c r="N21" s="20">
        <f t="shared" si="7"/>
        <v>0.8830179613639897</v>
      </c>
      <c r="P21" s="4">
        <v>2</v>
      </c>
      <c r="Q21" s="30">
        <v>61805</v>
      </c>
      <c r="R21" s="30">
        <v>68456</v>
      </c>
      <c r="S21" s="31">
        <f t="shared" si="8"/>
        <v>1.1076126526980017</v>
      </c>
      <c r="U21" s="4">
        <v>2</v>
      </c>
      <c r="V21" s="30">
        <v>31372</v>
      </c>
      <c r="W21" s="30">
        <v>35135</v>
      </c>
      <c r="X21" s="31">
        <f t="shared" si="9"/>
        <v>1.1199477240851714</v>
      </c>
    </row>
    <row r="22" spans="1:24" ht="15.75">
      <c r="A22" s="4">
        <v>3</v>
      </c>
      <c r="B22" s="30">
        <v>86607</v>
      </c>
      <c r="C22" s="30">
        <v>99614</v>
      </c>
      <c r="D22" s="31">
        <f t="shared" si="5"/>
        <v>1.1501841652522313</v>
      </c>
      <c r="F22" s="4">
        <v>3</v>
      </c>
      <c r="G22" s="24">
        <f t="shared" si="6"/>
        <v>77767.14648602878</v>
      </c>
      <c r="H22" s="30">
        <v>91843</v>
      </c>
      <c r="I22" s="20">
        <v>1.181</v>
      </c>
      <c r="K22" s="4">
        <v>3</v>
      </c>
      <c r="L22" s="21">
        <v>94849</v>
      </c>
      <c r="M22" s="30">
        <v>78695</v>
      </c>
      <c r="N22" s="20">
        <f t="shared" si="7"/>
        <v>0.8296871870024987</v>
      </c>
      <c r="P22" s="4">
        <v>3</v>
      </c>
      <c r="Q22" s="30">
        <v>71410</v>
      </c>
      <c r="R22" s="30">
        <v>73327</v>
      </c>
      <c r="S22" s="31">
        <f t="shared" si="8"/>
        <v>1.0268449796947205</v>
      </c>
      <c r="U22" s="4">
        <v>3</v>
      </c>
      <c r="V22" s="30">
        <v>34081</v>
      </c>
      <c r="W22" s="30">
        <v>34188</v>
      </c>
      <c r="X22" s="31">
        <f t="shared" si="9"/>
        <v>1.0031395792376985</v>
      </c>
    </row>
    <row r="23" spans="1:24" ht="15.75">
      <c r="A23" s="4">
        <v>4</v>
      </c>
      <c r="B23" s="30">
        <v>70422</v>
      </c>
      <c r="C23" s="30">
        <v>80431</v>
      </c>
      <c r="D23" s="31">
        <f t="shared" si="5"/>
        <v>1.1421288801794893</v>
      </c>
      <c r="F23" s="4">
        <v>4</v>
      </c>
      <c r="G23" s="24">
        <f t="shared" si="6"/>
        <v>52398.268398268396</v>
      </c>
      <c r="H23" s="30">
        <v>60520</v>
      </c>
      <c r="I23" s="20">
        <v>1.155</v>
      </c>
      <c r="K23" s="4">
        <v>4</v>
      </c>
      <c r="L23" s="21">
        <v>66900</v>
      </c>
      <c r="M23" s="30">
        <v>65279</v>
      </c>
      <c r="N23" s="20">
        <f t="shared" si="7"/>
        <v>0.9757698056801196</v>
      </c>
      <c r="P23" s="4">
        <v>4</v>
      </c>
      <c r="Q23" s="30">
        <v>56442</v>
      </c>
      <c r="R23" s="30">
        <v>54672</v>
      </c>
      <c r="S23" s="31">
        <f t="shared" si="8"/>
        <v>0.9686403741894334</v>
      </c>
      <c r="U23" s="4">
        <v>4</v>
      </c>
      <c r="V23" s="30">
        <v>28252</v>
      </c>
      <c r="W23" s="30">
        <v>27848</v>
      </c>
      <c r="X23" s="31">
        <f t="shared" si="9"/>
        <v>0.9857001274246071</v>
      </c>
    </row>
    <row r="24" spans="1:24" ht="15.75">
      <c r="A24" s="4">
        <v>5</v>
      </c>
      <c r="B24" s="30">
        <v>73748</v>
      </c>
      <c r="C24" s="30">
        <v>81813</v>
      </c>
      <c r="D24" s="31">
        <f t="shared" si="5"/>
        <v>1.1093588978684168</v>
      </c>
      <c r="F24" s="4">
        <v>5</v>
      </c>
      <c r="G24" s="24">
        <f t="shared" si="6"/>
        <v>56747.94520547945</v>
      </c>
      <c r="H24" s="30">
        <v>62139</v>
      </c>
      <c r="I24" s="20">
        <v>1.095</v>
      </c>
      <c r="K24" s="4">
        <v>5</v>
      </c>
      <c r="L24" s="21">
        <v>72002</v>
      </c>
      <c r="M24" s="30">
        <v>72514</v>
      </c>
      <c r="N24" s="20">
        <f t="shared" si="7"/>
        <v>1.0071109135857337</v>
      </c>
      <c r="P24" s="4">
        <v>5</v>
      </c>
      <c r="Q24" s="30">
        <v>52306</v>
      </c>
      <c r="R24" s="30">
        <v>51331</v>
      </c>
      <c r="S24" s="31">
        <f t="shared" si="8"/>
        <v>0.981359691048828</v>
      </c>
      <c r="U24" s="4">
        <v>5</v>
      </c>
      <c r="V24" s="30">
        <v>30013</v>
      </c>
      <c r="W24" s="30">
        <v>29267</v>
      </c>
      <c r="X24" s="31">
        <f t="shared" si="9"/>
        <v>0.975144104221504</v>
      </c>
    </row>
    <row r="25" spans="1:24" ht="15.75">
      <c r="A25" s="4">
        <v>6</v>
      </c>
      <c r="B25" s="30">
        <v>74117</v>
      </c>
      <c r="C25" s="30">
        <v>80114</v>
      </c>
      <c r="D25" s="31">
        <f t="shared" si="5"/>
        <v>1.0809126111418432</v>
      </c>
      <c r="F25" s="4">
        <v>6</v>
      </c>
      <c r="G25" s="24">
        <f t="shared" si="6"/>
        <v>65479.76878612716</v>
      </c>
      <c r="H25" s="30">
        <v>67968</v>
      </c>
      <c r="I25" s="20">
        <v>1.038</v>
      </c>
      <c r="K25" s="4">
        <v>6</v>
      </c>
      <c r="L25" s="21">
        <v>75963</v>
      </c>
      <c r="M25" s="30">
        <v>70384</v>
      </c>
      <c r="N25" s="20">
        <f t="shared" si="7"/>
        <v>0.9265563498018772</v>
      </c>
      <c r="P25" s="4">
        <v>6</v>
      </c>
      <c r="Q25" s="30">
        <v>46108</v>
      </c>
      <c r="R25" s="30">
        <v>48686</v>
      </c>
      <c r="S25" s="31">
        <f t="shared" si="8"/>
        <v>1.0559122061247506</v>
      </c>
      <c r="U25" s="4">
        <v>6</v>
      </c>
      <c r="V25" s="30">
        <v>29005</v>
      </c>
      <c r="W25" s="30">
        <v>31550</v>
      </c>
      <c r="X25" s="31">
        <f t="shared" si="9"/>
        <v>1.087743492501293</v>
      </c>
    </row>
    <row r="26" spans="1:24" ht="15.75">
      <c r="A26" s="4">
        <v>7</v>
      </c>
      <c r="B26" s="30">
        <v>86437</v>
      </c>
      <c r="C26" s="30">
        <v>91483</v>
      </c>
      <c r="D26" s="31">
        <f t="shared" si="5"/>
        <v>1.0583777780348693</v>
      </c>
      <c r="F26" s="4">
        <v>7</v>
      </c>
      <c r="G26" s="24">
        <f t="shared" si="6"/>
        <v>74369.94727592268</v>
      </c>
      <c r="H26" s="30">
        <v>84633</v>
      </c>
      <c r="I26" s="20">
        <v>1.138</v>
      </c>
      <c r="K26" s="4">
        <v>7</v>
      </c>
      <c r="L26" s="21">
        <v>75072</v>
      </c>
      <c r="M26" s="30">
        <v>76820</v>
      </c>
      <c r="N26" s="20">
        <f t="shared" si="7"/>
        <v>1.0232843137254901</v>
      </c>
      <c r="P26" s="4">
        <v>7</v>
      </c>
      <c r="Q26" s="30">
        <v>63587</v>
      </c>
      <c r="R26" s="30">
        <v>62878</v>
      </c>
      <c r="S26" s="31">
        <f t="shared" si="8"/>
        <v>0.9888499221538993</v>
      </c>
      <c r="U26" s="4">
        <v>7</v>
      </c>
      <c r="V26" s="30">
        <v>32645</v>
      </c>
      <c r="W26" s="30">
        <v>30677</v>
      </c>
      <c r="X26" s="31">
        <f t="shared" si="9"/>
        <v>0.9397151171695513</v>
      </c>
    </row>
    <row r="27" spans="1:24" ht="15.75">
      <c r="A27" s="4">
        <v>8</v>
      </c>
      <c r="B27" s="30">
        <v>95707</v>
      </c>
      <c r="C27" s="30">
        <v>104536</v>
      </c>
      <c r="D27" s="31">
        <f t="shared" si="5"/>
        <v>1.0922503056202786</v>
      </c>
      <c r="F27" s="4">
        <v>8</v>
      </c>
      <c r="G27" s="24">
        <f t="shared" si="6"/>
        <v>94985.9943977591</v>
      </c>
      <c r="H27" s="30">
        <v>101730</v>
      </c>
      <c r="I27" s="20">
        <v>1.071</v>
      </c>
      <c r="K27" s="4">
        <v>8</v>
      </c>
      <c r="L27" s="21">
        <v>82859</v>
      </c>
      <c r="M27" s="30">
        <v>81361</v>
      </c>
      <c r="N27" s="20">
        <f t="shared" si="7"/>
        <v>0.9819210948720115</v>
      </c>
      <c r="P27" s="4">
        <v>8</v>
      </c>
      <c r="Q27" s="30">
        <v>69820</v>
      </c>
      <c r="R27" s="30">
        <v>68300</v>
      </c>
      <c r="S27" s="31">
        <f t="shared" si="8"/>
        <v>0.9782297336006874</v>
      </c>
      <c r="U27" s="4">
        <v>8</v>
      </c>
      <c r="V27" s="30">
        <v>33412</v>
      </c>
      <c r="W27" s="30">
        <v>32878</v>
      </c>
      <c r="X27" s="31">
        <f t="shared" si="9"/>
        <v>0.9840177181850832</v>
      </c>
    </row>
    <row r="28" spans="1:24" ht="15.75">
      <c r="A28" s="4">
        <v>9</v>
      </c>
      <c r="B28" s="30">
        <v>87632</v>
      </c>
      <c r="C28" s="30">
        <v>92580</v>
      </c>
      <c r="D28" s="31">
        <f t="shared" si="5"/>
        <v>1.0564633923680846</v>
      </c>
      <c r="F28" s="4">
        <v>9</v>
      </c>
      <c r="G28" s="24">
        <f t="shared" si="6"/>
        <v>83858.34896810506</v>
      </c>
      <c r="H28" s="30">
        <v>89393</v>
      </c>
      <c r="I28" s="20">
        <v>1.066</v>
      </c>
      <c r="K28" s="4">
        <v>9</v>
      </c>
      <c r="L28" s="21">
        <v>65047</v>
      </c>
      <c r="M28" s="30">
        <v>84143</v>
      </c>
      <c r="N28" s="20">
        <f t="shared" si="7"/>
        <v>1.2935723400003074</v>
      </c>
      <c r="P28" s="4">
        <v>9</v>
      </c>
      <c r="Q28" s="30">
        <v>54658</v>
      </c>
      <c r="R28" s="30">
        <v>47400</v>
      </c>
      <c r="S28" s="31">
        <f t="shared" si="8"/>
        <v>0.8672106553477991</v>
      </c>
      <c r="U28" s="4">
        <v>9</v>
      </c>
      <c r="V28" s="30">
        <v>32630</v>
      </c>
      <c r="W28" s="30">
        <v>32524</v>
      </c>
      <c r="X28" s="31">
        <f t="shared" si="9"/>
        <v>0.9967514557155991</v>
      </c>
    </row>
    <row r="29" spans="1:24" ht="15.75">
      <c r="A29" s="4">
        <v>10</v>
      </c>
      <c r="B29" s="30">
        <v>79045</v>
      </c>
      <c r="C29" s="30">
        <v>74574</v>
      </c>
      <c r="D29" s="31">
        <f t="shared" si="5"/>
        <v>0.9434372825605668</v>
      </c>
      <c r="F29" s="4">
        <v>10</v>
      </c>
      <c r="G29" s="24">
        <f t="shared" si="6"/>
        <v>67914.81481481482</v>
      </c>
      <c r="H29" s="30">
        <v>73348</v>
      </c>
      <c r="I29" s="20">
        <v>1.08</v>
      </c>
      <c r="K29" s="4">
        <v>10</v>
      </c>
      <c r="L29" s="21">
        <v>45145</v>
      </c>
      <c r="M29" s="30">
        <v>90454</v>
      </c>
      <c r="N29" s="20">
        <f t="shared" si="7"/>
        <v>2.003632738952265</v>
      </c>
      <c r="P29" s="4">
        <v>10</v>
      </c>
      <c r="Q29" s="30">
        <v>54511</v>
      </c>
      <c r="R29" s="30">
        <v>54700</v>
      </c>
      <c r="S29" s="31">
        <f t="shared" si="8"/>
        <v>1.0034671901084184</v>
      </c>
      <c r="U29" s="4">
        <v>10</v>
      </c>
      <c r="V29" s="30">
        <v>31045</v>
      </c>
      <c r="W29" s="30">
        <v>27229</v>
      </c>
      <c r="X29" s="31">
        <f t="shared" si="9"/>
        <v>0.877081655661137</v>
      </c>
    </row>
    <row r="30" spans="1:24" ht="15.75">
      <c r="A30" s="4">
        <v>11</v>
      </c>
      <c r="B30" s="30">
        <v>80061</v>
      </c>
      <c r="C30" s="30">
        <v>85265</v>
      </c>
      <c r="D30" s="31">
        <f t="shared" si="5"/>
        <v>1.0650004371666604</v>
      </c>
      <c r="F30" s="4">
        <v>11</v>
      </c>
      <c r="G30" s="24">
        <f t="shared" si="6"/>
        <v>76514.66414380322</v>
      </c>
      <c r="H30" s="30">
        <v>80876</v>
      </c>
      <c r="I30" s="20">
        <v>1.057</v>
      </c>
      <c r="K30" s="4">
        <v>11</v>
      </c>
      <c r="L30" s="21">
        <v>54213</v>
      </c>
      <c r="M30" s="30">
        <v>96821</v>
      </c>
      <c r="N30" s="20">
        <f t="shared" si="7"/>
        <v>1.7859369523914927</v>
      </c>
      <c r="P30" s="4">
        <v>11</v>
      </c>
      <c r="Q30" s="30">
        <v>57762</v>
      </c>
      <c r="R30" s="30">
        <v>68900</v>
      </c>
      <c r="S30" s="20">
        <f t="shared" si="8"/>
        <v>1.192825733180984</v>
      </c>
      <c r="U30" s="4">
        <v>11</v>
      </c>
      <c r="V30" s="30">
        <v>31698</v>
      </c>
      <c r="W30" s="30">
        <v>32520</v>
      </c>
      <c r="X30" s="31">
        <f t="shared" si="9"/>
        <v>1.0259322354722695</v>
      </c>
    </row>
    <row r="31" spans="1:24" ht="15.75">
      <c r="A31" s="4">
        <v>12</v>
      </c>
      <c r="B31" s="30">
        <v>81055</v>
      </c>
      <c r="C31" s="30">
        <v>85308</v>
      </c>
      <c r="D31" s="31">
        <f t="shared" si="5"/>
        <v>1.0524705446918758</v>
      </c>
      <c r="F31" s="4">
        <v>12</v>
      </c>
      <c r="G31" s="24">
        <f t="shared" si="6"/>
        <v>72305.28375733855</v>
      </c>
      <c r="H31" s="30">
        <v>73896</v>
      </c>
      <c r="I31" s="31">
        <v>1.022</v>
      </c>
      <c r="K31" s="4">
        <v>12</v>
      </c>
      <c r="L31" s="21">
        <v>54337</v>
      </c>
      <c r="M31" s="30">
        <v>87434</v>
      </c>
      <c r="N31" s="20">
        <f t="shared" si="7"/>
        <v>1.6091061339418813</v>
      </c>
      <c r="P31" s="4">
        <v>12</v>
      </c>
      <c r="Q31" s="30">
        <v>58431</v>
      </c>
      <c r="R31" s="30">
        <v>71500</v>
      </c>
      <c r="S31" s="20">
        <f t="shared" si="8"/>
        <v>1.2236655200150606</v>
      </c>
      <c r="U31" s="4">
        <v>12</v>
      </c>
      <c r="V31" s="30">
        <v>32080</v>
      </c>
      <c r="W31" s="30">
        <v>32314</v>
      </c>
      <c r="X31" s="31">
        <f t="shared" si="9"/>
        <v>1.007294264339152</v>
      </c>
    </row>
    <row r="32" spans="1:24" ht="15.75">
      <c r="A32" s="4" t="s">
        <v>9</v>
      </c>
      <c r="B32" s="30">
        <f>SUM(B20:B31)</f>
        <v>957738</v>
      </c>
      <c r="C32" s="30">
        <f>SUM(C20:C31)</f>
        <v>1048813</v>
      </c>
      <c r="D32" s="31">
        <f t="shared" si="5"/>
        <v>1.0950938565662007</v>
      </c>
      <c r="F32" s="4" t="s">
        <v>9</v>
      </c>
      <c r="G32" s="24">
        <f t="shared" si="6"/>
        <v>860805.5555555555</v>
      </c>
      <c r="H32" s="30">
        <f>SUM(H20:H31)</f>
        <v>929670</v>
      </c>
      <c r="I32" s="31">
        <v>1.08</v>
      </c>
      <c r="K32" s="4" t="s">
        <v>9</v>
      </c>
      <c r="L32" s="30">
        <f>SUM(L20:L31)</f>
        <v>830836</v>
      </c>
      <c r="M32" s="30">
        <f>SUM(M20:M31)</f>
        <v>922865</v>
      </c>
      <c r="N32" s="20">
        <f t="shared" si="7"/>
        <v>1.1107667457837649</v>
      </c>
      <c r="P32" s="4" t="s">
        <v>9</v>
      </c>
      <c r="Q32" s="30">
        <f>SUM(Q20:Q31)</f>
        <v>707456</v>
      </c>
      <c r="R32" s="30">
        <f>SUM(R20:R31)</f>
        <v>720411</v>
      </c>
      <c r="S32" s="20">
        <f t="shared" si="8"/>
        <v>1.0183120929075449</v>
      </c>
      <c r="U32" s="4" t="s">
        <v>9</v>
      </c>
      <c r="V32" s="30">
        <f>SUM(V20:V31)</f>
        <v>380473</v>
      </c>
      <c r="W32" s="30">
        <f>SUM(W20:W31)</f>
        <v>378758</v>
      </c>
      <c r="X32" s="31">
        <f t="shared" si="9"/>
        <v>0.9954924528153115</v>
      </c>
    </row>
    <row r="33" spans="1:21" ht="15.75">
      <c r="A33" s="22" t="s">
        <v>20</v>
      </c>
      <c r="F33" s="22" t="s">
        <v>21</v>
      </c>
      <c r="K33" s="22" t="s">
        <v>22</v>
      </c>
      <c r="P33" s="22" t="s">
        <v>23</v>
      </c>
      <c r="U33" s="22" t="s">
        <v>24</v>
      </c>
    </row>
    <row r="35" spans="8:18" s="22" customFormat="1" ht="15.75">
      <c r="H35" s="28"/>
      <c r="K35" s="4">
        <v>10</v>
      </c>
      <c r="L35" s="21">
        <v>45145</v>
      </c>
      <c r="M35" s="30">
        <v>90454</v>
      </c>
      <c r="N35" s="20">
        <f>SUM(M35/L35)</f>
        <v>2.003632738952265</v>
      </c>
      <c r="R35" s="29"/>
    </row>
    <row r="36" spans="11:14" ht="15.75">
      <c r="K36" s="4">
        <v>11</v>
      </c>
      <c r="L36" s="21">
        <v>54213</v>
      </c>
      <c r="M36" s="30">
        <v>96821</v>
      </c>
      <c r="N36" s="20">
        <f>SUM(M36/L36)</f>
        <v>1.7859369523914927</v>
      </c>
    </row>
    <row r="37" spans="11:14" ht="15.75">
      <c r="K37" s="4">
        <v>12</v>
      </c>
      <c r="L37" s="21">
        <v>54337</v>
      </c>
      <c r="M37" s="30">
        <v>87434</v>
      </c>
      <c r="N37" s="20">
        <f>SUM(M37/L37)</f>
        <v>1.6091061339418813</v>
      </c>
    </row>
    <row r="38" spans="12:14" ht="15.75">
      <c r="L38" s="33">
        <f>SUM(L35:L37)</f>
        <v>153695</v>
      </c>
      <c r="M38" s="33">
        <f>SUM(M35:M37)</f>
        <v>274709</v>
      </c>
      <c r="N38" s="34">
        <f>SUM(M38/L38)</f>
        <v>1.7873645857054556</v>
      </c>
    </row>
    <row r="82" ht="15.75">
      <c r="F82" s="8">
        <f>SUM(V20:V30)</f>
        <v>348393</v>
      </c>
    </row>
    <row r="83" ht="15.75">
      <c r="F83" s="8" t="e">
        <f>SUM(#REF!)</f>
        <v>#REF!</v>
      </c>
    </row>
    <row r="103" ht="15.75">
      <c r="A103" s="22"/>
    </row>
    <row r="121" spans="1:4" ht="15.75">
      <c r="A121" s="6" t="s">
        <v>2</v>
      </c>
      <c r="B121" s="13"/>
      <c r="C121" s="13"/>
      <c r="D121" s="13"/>
    </row>
    <row r="122" spans="1:4" ht="16.5" thickBot="1">
      <c r="A122" s="14" t="s">
        <v>5</v>
      </c>
      <c r="B122" s="15" t="s">
        <v>6</v>
      </c>
      <c r="C122" s="16" t="s">
        <v>7</v>
      </c>
      <c r="D122" s="17" t="s">
        <v>8</v>
      </c>
    </row>
    <row r="123" spans="1:4" ht="16.5" thickTop="1">
      <c r="A123" s="14">
        <v>1</v>
      </c>
      <c r="B123" s="18">
        <v>116000</v>
      </c>
      <c r="C123" s="19">
        <v>136200</v>
      </c>
      <c r="D123" s="20">
        <f aca="true" t="shared" si="10" ref="D123:D133">SUM(C123/B123)</f>
        <v>1.1741379310344828</v>
      </c>
    </row>
    <row r="124" spans="1:4" ht="15.75">
      <c r="A124" s="14">
        <v>2</v>
      </c>
      <c r="B124" s="21">
        <v>119100</v>
      </c>
      <c r="C124" s="19">
        <v>157100</v>
      </c>
      <c r="D124" s="20">
        <f t="shared" si="10"/>
        <v>1.3190596137699413</v>
      </c>
    </row>
    <row r="125" spans="1:4" ht="15.75">
      <c r="A125" s="14">
        <v>3</v>
      </c>
      <c r="B125" s="21">
        <v>168200</v>
      </c>
      <c r="C125" s="19">
        <v>188100</v>
      </c>
      <c r="D125" s="20">
        <f t="shared" si="10"/>
        <v>1.1183115338882283</v>
      </c>
    </row>
    <row r="126" spans="1:4" ht="15.75">
      <c r="A126" s="14">
        <v>4</v>
      </c>
      <c r="B126" s="21">
        <v>131400</v>
      </c>
      <c r="C126" s="19">
        <v>65279</v>
      </c>
      <c r="D126" s="20">
        <f t="shared" si="10"/>
        <v>0.49679604261796045</v>
      </c>
    </row>
    <row r="127" spans="1:4" ht="15.75">
      <c r="A127" s="14">
        <v>5</v>
      </c>
      <c r="B127" s="21">
        <v>154600</v>
      </c>
      <c r="C127" s="19">
        <v>72514</v>
      </c>
      <c r="D127" s="20">
        <f t="shared" si="10"/>
        <v>0.4690426908150065</v>
      </c>
    </row>
    <row r="128" spans="1:4" ht="15.75">
      <c r="A128" s="14">
        <v>6</v>
      </c>
      <c r="B128" s="21">
        <v>139600</v>
      </c>
      <c r="C128" s="19">
        <v>70384</v>
      </c>
      <c r="D128" s="20">
        <f t="shared" si="10"/>
        <v>0.5041833810888252</v>
      </c>
    </row>
    <row r="129" spans="1:4" ht="15.75">
      <c r="A129" s="14">
        <v>7</v>
      </c>
      <c r="B129" s="21">
        <v>161300</v>
      </c>
      <c r="C129" s="19">
        <v>76820</v>
      </c>
      <c r="D129" s="20">
        <f t="shared" si="10"/>
        <v>0.47625542467451953</v>
      </c>
    </row>
    <row r="130" spans="1:4" ht="15.75">
      <c r="A130" s="14">
        <v>8</v>
      </c>
      <c r="B130" s="21">
        <v>172900</v>
      </c>
      <c r="C130" s="19">
        <v>81361</v>
      </c>
      <c r="D130" s="20">
        <f t="shared" si="10"/>
        <v>0.4705668016194332</v>
      </c>
    </row>
    <row r="131" spans="1:4" ht="15.75">
      <c r="A131" s="14">
        <v>9</v>
      </c>
      <c r="B131" s="21">
        <v>168200</v>
      </c>
      <c r="C131" s="19">
        <v>84143</v>
      </c>
      <c r="D131" s="20">
        <f t="shared" si="10"/>
        <v>0.5002556480380499</v>
      </c>
    </row>
    <row r="132" spans="1:4" ht="15.75">
      <c r="A132" s="14">
        <v>10</v>
      </c>
      <c r="B132" s="21">
        <v>185600</v>
      </c>
      <c r="C132" s="19">
        <v>90454</v>
      </c>
      <c r="D132" s="20">
        <f t="shared" si="10"/>
        <v>0.48735991379310345</v>
      </c>
    </row>
    <row r="133" spans="1:4" ht="15.75">
      <c r="A133" s="14">
        <v>11</v>
      </c>
      <c r="B133" s="21">
        <v>121200</v>
      </c>
      <c r="C133" s="19">
        <v>96821</v>
      </c>
      <c r="D133" s="20">
        <f t="shared" si="10"/>
        <v>0.7988531353135313</v>
      </c>
    </row>
    <row r="134" spans="1:4" ht="15.75">
      <c r="A134" s="14">
        <v>12</v>
      </c>
      <c r="B134" s="21">
        <v>147100</v>
      </c>
      <c r="C134" s="19"/>
      <c r="D134" s="20"/>
    </row>
    <row r="135" spans="1:4" ht="15.75">
      <c r="A135" s="14" t="s">
        <v>9</v>
      </c>
      <c r="B135" s="19">
        <f>SUM(B123:B134)</f>
        <v>1785200</v>
      </c>
      <c r="C135" s="19">
        <f>SUM(C123:C133)</f>
        <v>1119176</v>
      </c>
      <c r="D135" s="20" t="e">
        <f>SUM(C135/F116)</f>
        <v>#DIV/0!</v>
      </c>
    </row>
    <row r="136" ht="15.75">
      <c r="A136" s="22" t="s">
        <v>12</v>
      </c>
    </row>
  </sheetData>
  <printOptions/>
  <pageMargins left="0.37" right="0.38" top="0.984251968503937" bottom="0.984251968503937" header="0.5118110236220472" footer="0.5118110236220472"/>
  <pageSetup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D5" sqref="D5"/>
    </sheetView>
  </sheetViews>
  <sheetFormatPr defaultColWidth="11.19921875" defaultRowHeight="15"/>
  <cols>
    <col min="1" max="1" width="10.09765625" style="78" bestFit="1" customWidth="1"/>
    <col min="3" max="3" width="8.59765625" style="0" bestFit="1" customWidth="1"/>
  </cols>
  <sheetData>
    <row r="1" spans="1:3" ht="15.75">
      <c r="A1" s="139" t="s">
        <v>68</v>
      </c>
      <c r="B1" s="139"/>
      <c r="C1" s="139"/>
    </row>
    <row r="2" spans="1:3" s="78" customFormat="1" ht="16.5" thickBot="1">
      <c r="A2" s="46" t="s">
        <v>61</v>
      </c>
      <c r="B2" s="46" t="s">
        <v>62</v>
      </c>
      <c r="C2" s="46" t="s">
        <v>63</v>
      </c>
    </row>
    <row r="3" spans="1:3" ht="15.75">
      <c r="A3" s="35" t="s">
        <v>60</v>
      </c>
      <c r="B3" s="135">
        <v>55561</v>
      </c>
      <c r="C3" s="137">
        <v>0.823</v>
      </c>
    </row>
    <row r="4" spans="1:3" ht="15.75">
      <c r="A4" s="4" t="s">
        <v>64</v>
      </c>
      <c r="B4" s="136"/>
      <c r="C4" s="138"/>
    </row>
    <row r="5" spans="1:3" ht="15.75">
      <c r="A5" s="4" t="s">
        <v>65</v>
      </c>
      <c r="B5" s="136"/>
      <c r="C5" s="138"/>
    </row>
    <row r="6" spans="1:3" ht="15.75">
      <c r="A6" s="4" t="s">
        <v>66</v>
      </c>
      <c r="B6" s="136"/>
      <c r="C6" s="138"/>
    </row>
    <row r="7" spans="1:3" ht="15.75">
      <c r="A7" s="4" t="s">
        <v>67</v>
      </c>
      <c r="B7" s="136"/>
      <c r="C7" s="138"/>
    </row>
  </sheetData>
  <mergeCells count="1">
    <mergeCell ref="A1:C1"/>
  </mergeCells>
  <printOptions/>
  <pageMargins left="0.75" right="0.75" top="1" bottom="1" header="0.512" footer="0.512"/>
  <pageSetup orientation="landscape" paperSize="9" scale="14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91"/>
  <sheetViews>
    <sheetView tabSelected="1" workbookViewId="0" topLeftCell="A1">
      <selection activeCell="F11" sqref="F11"/>
    </sheetView>
  </sheetViews>
  <sheetFormatPr defaultColWidth="11.19921875" defaultRowHeight="15"/>
  <cols>
    <col min="1" max="1" width="3.69921875" style="0" customWidth="1"/>
    <col min="2" max="4" width="10.09765625" style="0" hidden="1" customWidth="1"/>
    <col min="5" max="5" width="10.09765625" style="0" customWidth="1"/>
    <col min="6" max="6" width="6.59765625" style="0" customWidth="1"/>
    <col min="7" max="7" width="9.59765625" style="0" bestFit="1" customWidth="1"/>
    <col min="8" max="8" width="6.59765625" style="0" customWidth="1"/>
    <col min="9" max="9" width="0.8984375" style="0" customWidth="1"/>
    <col min="10" max="10" width="3.69921875" style="0" customWidth="1"/>
    <col min="11" max="13" width="8.8984375" style="0" hidden="1" customWidth="1"/>
    <col min="14" max="14" width="8.8984375" style="0" customWidth="1"/>
    <col min="15" max="15" width="6.59765625" style="0" customWidth="1"/>
    <col min="16" max="16" width="8.19921875" style="94" bestFit="1" customWidth="1"/>
    <col min="17" max="17" width="6.59765625" style="0" customWidth="1"/>
    <col min="18" max="18" width="0.8984375" style="0" customWidth="1"/>
    <col min="19" max="19" width="3.59765625" style="0" customWidth="1"/>
    <col min="20" max="22" width="8.8984375" style="0" hidden="1" customWidth="1"/>
    <col min="23" max="23" width="8.8984375" style="0" customWidth="1"/>
    <col min="24" max="24" width="6.59765625" style="0" customWidth="1"/>
    <col min="25" max="25" width="9.69921875" style="94" bestFit="1" customWidth="1"/>
    <col min="26" max="26" width="6.59765625" style="0" customWidth="1"/>
    <col min="27" max="27" width="1.4921875" style="0" customWidth="1"/>
    <col min="28" max="28" width="3.59765625" style="0" customWidth="1"/>
    <col min="29" max="31" width="8.8984375" style="0" hidden="1" customWidth="1"/>
    <col min="32" max="32" width="8.8984375" style="0" customWidth="1"/>
    <col min="33" max="33" width="6.59765625" style="0" customWidth="1"/>
    <col min="34" max="34" width="9.69921875" style="94" bestFit="1" customWidth="1"/>
    <col min="35" max="35" width="6.59765625" style="102" customWidth="1"/>
    <col min="36" max="36" width="5.59765625" style="0" customWidth="1"/>
    <col min="37" max="37" width="7.69921875" style="0" customWidth="1"/>
    <col min="38" max="38" width="9.09765625" style="0" hidden="1" customWidth="1"/>
    <col min="39" max="39" width="9.09765625" style="0" customWidth="1"/>
    <col min="40" max="40" width="6.59765625" style="0" customWidth="1"/>
    <col min="41" max="41" width="9.09765625" style="0" customWidth="1"/>
    <col min="42" max="42" width="6.59765625" style="0" customWidth="1"/>
    <col min="44" max="44" width="4.59765625" style="0" customWidth="1"/>
    <col min="45" max="46" width="9.09765625" style="0" customWidth="1"/>
    <col min="47" max="47" width="6.59765625" style="0" customWidth="1"/>
    <col min="48" max="48" width="9.09765625" style="0" customWidth="1"/>
    <col min="49" max="49" width="6.59765625" style="0" customWidth="1"/>
  </cols>
  <sheetData>
    <row r="1" spans="1:36" ht="15.75">
      <c r="A1" s="6" t="s">
        <v>0</v>
      </c>
      <c r="B1" s="1"/>
      <c r="C1" s="7"/>
      <c r="D1" s="1"/>
      <c r="E1" s="1"/>
      <c r="F1" s="1"/>
      <c r="G1" s="1"/>
      <c r="H1" s="1"/>
      <c r="J1" s="6" t="s">
        <v>1</v>
      </c>
      <c r="K1" s="1"/>
      <c r="L1" s="7"/>
      <c r="M1" s="1"/>
      <c r="N1" s="1"/>
      <c r="O1" s="1"/>
      <c r="P1" s="95"/>
      <c r="Q1" s="1"/>
      <c r="S1" s="6" t="s">
        <v>49</v>
      </c>
      <c r="T1" s="13"/>
      <c r="U1" s="13"/>
      <c r="V1" s="13"/>
      <c r="W1" s="13"/>
      <c r="X1" s="13"/>
      <c r="Y1" s="106"/>
      <c r="Z1" s="13"/>
      <c r="AB1" s="140" t="s">
        <v>48</v>
      </c>
      <c r="AC1" s="141"/>
      <c r="AD1" s="141"/>
      <c r="AE1" s="141"/>
      <c r="AF1" s="141"/>
      <c r="AG1" s="141"/>
      <c r="AH1" s="141"/>
      <c r="AI1" s="141"/>
      <c r="AJ1" s="78"/>
    </row>
    <row r="2" spans="1:35" ht="15.75">
      <c r="A2" s="4" t="s">
        <v>5</v>
      </c>
      <c r="B2" s="25" t="s">
        <v>6</v>
      </c>
      <c r="C2" s="4" t="s">
        <v>7</v>
      </c>
      <c r="D2" s="11" t="s">
        <v>8</v>
      </c>
      <c r="E2" s="4" t="s">
        <v>25</v>
      </c>
      <c r="F2" s="11" t="s">
        <v>8</v>
      </c>
      <c r="G2" s="11" t="s">
        <v>57</v>
      </c>
      <c r="H2" s="11" t="s">
        <v>58</v>
      </c>
      <c r="J2" s="4" t="s">
        <v>5</v>
      </c>
      <c r="K2" s="25" t="s">
        <v>6</v>
      </c>
      <c r="L2" s="4" t="s">
        <v>7</v>
      </c>
      <c r="M2" s="11" t="s">
        <v>8</v>
      </c>
      <c r="N2" s="4" t="s">
        <v>25</v>
      </c>
      <c r="O2" s="11" t="s">
        <v>8</v>
      </c>
      <c r="P2" s="88" t="s">
        <v>57</v>
      </c>
      <c r="Q2" s="11" t="s">
        <v>58</v>
      </c>
      <c r="S2" s="14" t="s">
        <v>5</v>
      </c>
      <c r="T2" s="26" t="s">
        <v>6</v>
      </c>
      <c r="U2" s="14" t="s">
        <v>7</v>
      </c>
      <c r="V2" s="17" t="s">
        <v>8</v>
      </c>
      <c r="W2" s="4" t="s">
        <v>25</v>
      </c>
      <c r="X2" s="11" t="s">
        <v>8</v>
      </c>
      <c r="Y2" s="88" t="s">
        <v>57</v>
      </c>
      <c r="Z2" s="11" t="s">
        <v>58</v>
      </c>
      <c r="AB2" s="4" t="s">
        <v>5</v>
      </c>
      <c r="AC2" s="25" t="s">
        <v>6</v>
      </c>
      <c r="AD2" s="4" t="s">
        <v>7</v>
      </c>
      <c r="AE2" s="11" t="s">
        <v>8</v>
      </c>
      <c r="AF2" s="4" t="s">
        <v>25</v>
      </c>
      <c r="AG2" s="11" t="s">
        <v>8</v>
      </c>
      <c r="AH2" s="88" t="s">
        <v>57</v>
      </c>
      <c r="AI2" s="101" t="s">
        <v>58</v>
      </c>
    </row>
    <row r="3" spans="1:35" ht="15.75">
      <c r="A3" s="4">
        <v>1</v>
      </c>
      <c r="B3" s="30">
        <v>1245306</v>
      </c>
      <c r="C3" s="30">
        <v>1228599</v>
      </c>
      <c r="D3" s="31">
        <f aca="true" t="shared" si="0" ref="D3:D16">SUM(C3/B3)</f>
        <v>0.9865840203130797</v>
      </c>
      <c r="E3" s="30">
        <v>1361711</v>
      </c>
      <c r="F3" s="31">
        <f aca="true" t="shared" si="1" ref="F3:F14">SUM(E3/C3)</f>
        <v>1.1083445452910186</v>
      </c>
      <c r="G3" s="128">
        <v>1125330</v>
      </c>
      <c r="H3" s="31">
        <f>G3/E3</f>
        <v>0.8264088341799398</v>
      </c>
      <c r="J3" s="4">
        <v>1</v>
      </c>
      <c r="K3" s="30">
        <v>152671</v>
      </c>
      <c r="L3" s="30">
        <v>155106</v>
      </c>
      <c r="M3" s="31">
        <f aca="true" t="shared" si="2" ref="M3:M16">SUM(L3/K3)</f>
        <v>1.0159493289491783</v>
      </c>
      <c r="N3" s="30">
        <v>163877</v>
      </c>
      <c r="O3" s="31">
        <f aca="true" t="shared" si="3" ref="O3:O15">SUM(N3/L3)</f>
        <v>1.0565484249481</v>
      </c>
      <c r="P3" s="89">
        <v>155375</v>
      </c>
      <c r="Q3" s="31">
        <f>P3/N3</f>
        <v>0.9481196263050947</v>
      </c>
      <c r="S3" s="14">
        <v>1</v>
      </c>
      <c r="T3" s="21">
        <v>116000</v>
      </c>
      <c r="U3" s="19">
        <v>136200</v>
      </c>
      <c r="V3" s="20">
        <f aca="true" t="shared" si="4" ref="V3:V16">SUM(U3/T3)</f>
        <v>1.1741379310344828</v>
      </c>
      <c r="W3" s="30">
        <v>154100</v>
      </c>
      <c r="X3" s="31">
        <f aca="true" t="shared" si="5" ref="X3:X14">SUM(W3/U3)</f>
        <v>1.131424375917768</v>
      </c>
      <c r="Y3" s="89">
        <v>183500</v>
      </c>
      <c r="Z3" s="31">
        <v>1.188</v>
      </c>
      <c r="AB3" s="4">
        <v>1</v>
      </c>
      <c r="AC3" s="30">
        <v>92234</v>
      </c>
      <c r="AD3" s="30">
        <v>104119</v>
      </c>
      <c r="AE3" s="31">
        <f aca="true" t="shared" si="6" ref="AE3:AE16">SUM(AD3/AC3)</f>
        <v>1.1288570375349654</v>
      </c>
      <c r="AF3" s="30">
        <v>105985</v>
      </c>
      <c r="AG3" s="31">
        <f aca="true" t="shared" si="7" ref="AG3:AG14">SUM(AF3/AD3)</f>
        <v>1.017921801016145</v>
      </c>
      <c r="AH3" s="112">
        <v>109993</v>
      </c>
      <c r="AI3" s="117">
        <f>AH3/AF3</f>
        <v>1.0378166721705901</v>
      </c>
    </row>
    <row r="4" spans="1:35" ht="15.75">
      <c r="A4" s="4">
        <v>2</v>
      </c>
      <c r="B4" s="30">
        <v>1258616</v>
      </c>
      <c r="C4" s="30">
        <v>1414251</v>
      </c>
      <c r="D4" s="31">
        <f t="shared" si="0"/>
        <v>1.1236556662238522</v>
      </c>
      <c r="E4" s="30">
        <v>1501532</v>
      </c>
      <c r="F4" s="31">
        <f t="shared" si="1"/>
        <v>1.0617153532152355</v>
      </c>
      <c r="G4" s="128">
        <v>1193791</v>
      </c>
      <c r="H4" s="31">
        <f>G4/E4</f>
        <v>0.7950486569716796</v>
      </c>
      <c r="J4" s="4">
        <v>2</v>
      </c>
      <c r="K4" s="30">
        <v>167668</v>
      </c>
      <c r="L4" s="30">
        <v>196085</v>
      </c>
      <c r="M4" s="31">
        <f t="shared" si="2"/>
        <v>1.1694837416799866</v>
      </c>
      <c r="N4" s="30">
        <v>202135</v>
      </c>
      <c r="O4" s="31">
        <f t="shared" si="3"/>
        <v>1.030853966392126</v>
      </c>
      <c r="P4" s="89">
        <v>168830</v>
      </c>
      <c r="Q4" s="31">
        <f>P4/N4</f>
        <v>0.8352338783486284</v>
      </c>
      <c r="S4" s="14">
        <v>2</v>
      </c>
      <c r="T4" s="21">
        <v>119100</v>
      </c>
      <c r="U4" s="19">
        <v>157100</v>
      </c>
      <c r="V4" s="20">
        <f t="shared" si="4"/>
        <v>1.3190596137699413</v>
      </c>
      <c r="W4" s="30">
        <v>192900</v>
      </c>
      <c r="X4" s="31">
        <f t="shared" si="5"/>
        <v>1.2278803309993636</v>
      </c>
      <c r="Y4" s="89">
        <v>190200</v>
      </c>
      <c r="Z4" s="31">
        <f>Y4/W4</f>
        <v>0.9860031104199067</v>
      </c>
      <c r="AB4" s="4">
        <v>2</v>
      </c>
      <c r="AC4" s="30">
        <v>73924</v>
      </c>
      <c r="AD4" s="30">
        <v>103304</v>
      </c>
      <c r="AE4" s="31">
        <f t="shared" si="6"/>
        <v>1.3974352037227422</v>
      </c>
      <c r="AF4" s="30">
        <v>124078</v>
      </c>
      <c r="AG4" s="31">
        <f t="shared" si="7"/>
        <v>1.2010957949353365</v>
      </c>
      <c r="AH4" s="112">
        <v>93815</v>
      </c>
      <c r="AI4" s="117">
        <f>AH4/AF4</f>
        <v>0.7560969712600139</v>
      </c>
    </row>
    <row r="5" spans="1:35" ht="15.75">
      <c r="A5" s="4">
        <v>3</v>
      </c>
      <c r="B5" s="30">
        <v>1471483</v>
      </c>
      <c r="C5" s="30">
        <v>1573517</v>
      </c>
      <c r="D5" s="31">
        <f t="shared" si="0"/>
        <v>1.0693409302044263</v>
      </c>
      <c r="E5" s="30">
        <v>1612008</v>
      </c>
      <c r="F5" s="31">
        <f t="shared" si="1"/>
        <v>1.024461763044187</v>
      </c>
      <c r="G5" s="128">
        <v>1434275</v>
      </c>
      <c r="H5" s="31">
        <f>G5/E5</f>
        <v>0.8897443437005276</v>
      </c>
      <c r="J5" s="4">
        <v>3</v>
      </c>
      <c r="K5" s="30">
        <v>201941</v>
      </c>
      <c r="L5" s="30">
        <v>221620</v>
      </c>
      <c r="M5" s="31">
        <f t="shared" si="2"/>
        <v>1.0974492549804151</v>
      </c>
      <c r="N5" s="30">
        <v>228073</v>
      </c>
      <c r="O5" s="31">
        <f t="shared" si="3"/>
        <v>1.0291174081761574</v>
      </c>
      <c r="P5" s="89">
        <v>214234</v>
      </c>
      <c r="Q5" s="31">
        <f>P5/N5</f>
        <v>0.9393220591652672</v>
      </c>
      <c r="S5" s="14">
        <v>3</v>
      </c>
      <c r="T5" s="21">
        <v>168200</v>
      </c>
      <c r="U5" s="19">
        <v>188100</v>
      </c>
      <c r="V5" s="20">
        <f t="shared" si="4"/>
        <v>1.1183115338882283</v>
      </c>
      <c r="W5" s="30">
        <v>213400</v>
      </c>
      <c r="X5" s="31">
        <f t="shared" si="5"/>
        <v>1.1345029239766082</v>
      </c>
      <c r="Y5" s="89">
        <v>239200</v>
      </c>
      <c r="Z5" s="31">
        <f>Y5/W5</f>
        <v>1.120899718837863</v>
      </c>
      <c r="AB5" s="4">
        <v>3</v>
      </c>
      <c r="AC5" s="30">
        <v>106781</v>
      </c>
      <c r="AD5" s="30">
        <v>127764</v>
      </c>
      <c r="AE5" s="31">
        <f t="shared" si="6"/>
        <v>1.1965049962071903</v>
      </c>
      <c r="AF5" s="30">
        <v>132012</v>
      </c>
      <c r="AG5" s="31">
        <f t="shared" si="7"/>
        <v>1.0332488024795716</v>
      </c>
      <c r="AH5" s="112">
        <v>129040</v>
      </c>
      <c r="AI5" s="117">
        <f>AH5/AF5</f>
        <v>0.9774868951307457</v>
      </c>
    </row>
    <row r="6" spans="1:35" ht="15.75">
      <c r="A6" s="35">
        <v>4</v>
      </c>
      <c r="B6" s="36">
        <v>1184801</v>
      </c>
      <c r="C6" s="36">
        <v>1305417</v>
      </c>
      <c r="D6" s="37">
        <f t="shared" si="0"/>
        <v>1.101802749997679</v>
      </c>
      <c r="E6" s="36">
        <v>1370049</v>
      </c>
      <c r="F6" s="37">
        <f t="shared" si="1"/>
        <v>1.0495106161479435</v>
      </c>
      <c r="G6" s="130">
        <v>1247000</v>
      </c>
      <c r="H6" s="37">
        <f>G6/E6</f>
        <v>0.910186423989215</v>
      </c>
      <c r="J6" s="4">
        <v>4</v>
      </c>
      <c r="K6" s="30">
        <v>145922</v>
      </c>
      <c r="L6" s="30">
        <v>180118</v>
      </c>
      <c r="M6" s="31">
        <f t="shared" si="2"/>
        <v>1.2343443757623935</v>
      </c>
      <c r="N6" s="30">
        <v>194254</v>
      </c>
      <c r="O6" s="31">
        <f t="shared" si="3"/>
        <v>1.0784818840982022</v>
      </c>
      <c r="P6" s="89">
        <v>184718</v>
      </c>
      <c r="Q6" s="31">
        <f>P6/N6</f>
        <v>0.950909633778455</v>
      </c>
      <c r="S6" s="14">
        <v>4</v>
      </c>
      <c r="T6" s="21">
        <v>131400</v>
      </c>
      <c r="U6" s="19">
        <v>158700</v>
      </c>
      <c r="V6" s="20">
        <f t="shared" si="4"/>
        <v>1.2077625570776256</v>
      </c>
      <c r="W6" s="30">
        <v>190000</v>
      </c>
      <c r="X6" s="31">
        <f t="shared" si="5"/>
        <v>1.1972274732199117</v>
      </c>
      <c r="Y6" s="89">
        <v>216400</v>
      </c>
      <c r="Z6" s="31">
        <f>Y6/W6</f>
        <v>1.1389473684210527</v>
      </c>
      <c r="AB6" s="4">
        <v>4</v>
      </c>
      <c r="AC6" s="30">
        <v>76915</v>
      </c>
      <c r="AD6" s="30">
        <v>94447</v>
      </c>
      <c r="AE6" s="31">
        <f t="shared" si="6"/>
        <v>1.2279399336930377</v>
      </c>
      <c r="AF6" s="30">
        <v>106145</v>
      </c>
      <c r="AG6" s="31">
        <f t="shared" si="7"/>
        <v>1.1238578250235582</v>
      </c>
      <c r="AH6" s="112">
        <v>107378</v>
      </c>
      <c r="AI6" s="117">
        <f>AH6/AF6</f>
        <v>1.011616185406755</v>
      </c>
    </row>
    <row r="7" spans="1:35" ht="15.75">
      <c r="A7" s="4">
        <v>5</v>
      </c>
      <c r="B7" s="30">
        <v>1235395</v>
      </c>
      <c r="C7" s="30">
        <v>1369655</v>
      </c>
      <c r="D7" s="31">
        <f t="shared" si="0"/>
        <v>1.1086777913137094</v>
      </c>
      <c r="E7" s="30">
        <v>1366727</v>
      </c>
      <c r="F7" s="31">
        <f t="shared" si="1"/>
        <v>0.9978622353804425</v>
      </c>
      <c r="G7" s="128">
        <v>1284000</v>
      </c>
      <c r="H7" s="31">
        <f>G7/E7</f>
        <v>0.9394707209267104</v>
      </c>
      <c r="J7" s="4">
        <v>5</v>
      </c>
      <c r="K7" s="30">
        <v>177651</v>
      </c>
      <c r="L7" s="30">
        <v>204943</v>
      </c>
      <c r="M7" s="31">
        <f t="shared" si="2"/>
        <v>1.1536270552938064</v>
      </c>
      <c r="N7" s="30">
        <v>217555</v>
      </c>
      <c r="O7" s="31">
        <f t="shared" si="3"/>
        <v>1.0615390620806762</v>
      </c>
      <c r="P7" s="89">
        <v>177484</v>
      </c>
      <c r="Q7" s="31">
        <f>P7/N7</f>
        <v>0.8158120934935993</v>
      </c>
      <c r="S7" s="14">
        <v>5</v>
      </c>
      <c r="T7" s="21">
        <v>154600</v>
      </c>
      <c r="U7" s="19">
        <v>190300</v>
      </c>
      <c r="V7" s="20">
        <f t="shared" si="4"/>
        <v>1.2309184993531694</v>
      </c>
      <c r="W7" s="30">
        <v>207200</v>
      </c>
      <c r="X7" s="31">
        <f t="shared" si="5"/>
        <v>1.0888071466106148</v>
      </c>
      <c r="Y7" s="89">
        <v>249100</v>
      </c>
      <c r="Z7" s="31">
        <f>Y7/W7</f>
        <v>1.2022200772200773</v>
      </c>
      <c r="AB7" s="4">
        <v>5</v>
      </c>
      <c r="AC7" s="30">
        <v>88561</v>
      </c>
      <c r="AD7" s="30">
        <v>107565</v>
      </c>
      <c r="AE7" s="31">
        <f t="shared" si="6"/>
        <v>1.2145865561590317</v>
      </c>
      <c r="AF7" s="30">
        <v>116515</v>
      </c>
      <c r="AG7" s="31">
        <f t="shared" si="7"/>
        <v>1.0832055036489565</v>
      </c>
      <c r="AH7" s="112">
        <v>114744</v>
      </c>
      <c r="AI7" s="117">
        <f>AH7/AF7</f>
        <v>0.9848002403124061</v>
      </c>
    </row>
    <row r="8" spans="1:35" ht="16.5" thickBot="1">
      <c r="A8" s="46">
        <v>6</v>
      </c>
      <c r="B8" s="47">
        <v>1280099</v>
      </c>
      <c r="C8" s="47">
        <v>1421924</v>
      </c>
      <c r="D8" s="48">
        <f t="shared" si="0"/>
        <v>1.1107922121648404</v>
      </c>
      <c r="E8" s="47">
        <v>1460542</v>
      </c>
      <c r="F8" s="48">
        <f t="shared" si="1"/>
        <v>1.027158976147811</v>
      </c>
      <c r="G8" s="129"/>
      <c r="H8" s="48"/>
      <c r="J8" s="46">
        <v>6</v>
      </c>
      <c r="K8" s="47">
        <v>184010</v>
      </c>
      <c r="L8" s="47">
        <v>210036</v>
      </c>
      <c r="M8" s="48">
        <f t="shared" si="2"/>
        <v>1.1414379653279714</v>
      </c>
      <c r="N8" s="47">
        <v>225404</v>
      </c>
      <c r="O8" s="48">
        <f t="shared" si="3"/>
        <v>1.0731684092250853</v>
      </c>
      <c r="P8" s="90"/>
      <c r="Q8" s="48"/>
      <c r="S8" s="49">
        <v>6</v>
      </c>
      <c r="T8" s="50">
        <v>139600</v>
      </c>
      <c r="U8" s="51">
        <v>173700</v>
      </c>
      <c r="V8" s="52">
        <f t="shared" si="4"/>
        <v>1.244269340974212</v>
      </c>
      <c r="W8" s="47">
        <v>205000</v>
      </c>
      <c r="X8" s="48">
        <f t="shared" si="5"/>
        <v>1.180195739781232</v>
      </c>
      <c r="Y8" s="90"/>
      <c r="Z8" s="48"/>
      <c r="AB8" s="46">
        <v>6</v>
      </c>
      <c r="AC8" s="47">
        <v>87185</v>
      </c>
      <c r="AD8" s="47">
        <v>110292</v>
      </c>
      <c r="AE8" s="48">
        <f t="shared" si="6"/>
        <v>1.265034122842232</v>
      </c>
      <c r="AF8" s="47">
        <v>110706</v>
      </c>
      <c r="AG8" s="48">
        <f t="shared" si="7"/>
        <v>1.0037536720705038</v>
      </c>
      <c r="AH8" s="113"/>
      <c r="AI8" s="118"/>
    </row>
    <row r="9" spans="1:35" ht="15.75">
      <c r="A9" s="35">
        <v>7</v>
      </c>
      <c r="B9" s="36">
        <v>1473633</v>
      </c>
      <c r="C9" s="36">
        <v>1583129</v>
      </c>
      <c r="D9" s="37">
        <f t="shared" si="0"/>
        <v>1.074303439187369</v>
      </c>
      <c r="E9" s="36">
        <v>1596737</v>
      </c>
      <c r="F9" s="37">
        <f t="shared" si="1"/>
        <v>1.0085956356051844</v>
      </c>
      <c r="G9" s="130"/>
      <c r="H9" s="37"/>
      <c r="J9" s="35">
        <v>7</v>
      </c>
      <c r="K9" s="36">
        <v>187715</v>
      </c>
      <c r="L9" s="36">
        <v>217465</v>
      </c>
      <c r="M9" s="37">
        <f t="shared" si="2"/>
        <v>1.1584849372719281</v>
      </c>
      <c r="N9" s="36">
        <v>225940</v>
      </c>
      <c r="O9" s="37">
        <f t="shared" si="3"/>
        <v>1.038971788563677</v>
      </c>
      <c r="P9" s="91"/>
      <c r="Q9" s="37"/>
      <c r="S9" s="43">
        <v>7</v>
      </c>
      <c r="T9" s="24">
        <v>161300</v>
      </c>
      <c r="U9" s="44">
        <v>182700</v>
      </c>
      <c r="V9" s="41">
        <f t="shared" si="4"/>
        <v>1.1326720396776193</v>
      </c>
      <c r="W9" s="36">
        <v>203000</v>
      </c>
      <c r="X9" s="37">
        <f t="shared" si="5"/>
        <v>1.1111111111111112</v>
      </c>
      <c r="Y9" s="91"/>
      <c r="Z9" s="37"/>
      <c r="AB9" s="35">
        <v>7</v>
      </c>
      <c r="AC9" s="36">
        <v>92960</v>
      </c>
      <c r="AD9" s="36">
        <v>109146</v>
      </c>
      <c r="AE9" s="37">
        <f t="shared" si="6"/>
        <v>1.1741179001721171</v>
      </c>
      <c r="AF9" s="36">
        <v>108803</v>
      </c>
      <c r="AG9" s="37">
        <f t="shared" si="7"/>
        <v>0.9968574203360636</v>
      </c>
      <c r="AH9" s="114"/>
      <c r="AI9" s="119"/>
    </row>
    <row r="10" spans="1:35" ht="15.75">
      <c r="A10" s="4">
        <v>8</v>
      </c>
      <c r="B10" s="30">
        <v>1686134</v>
      </c>
      <c r="C10" s="30">
        <v>1759090</v>
      </c>
      <c r="D10" s="31">
        <f t="shared" si="0"/>
        <v>1.0432682099999169</v>
      </c>
      <c r="E10" s="30">
        <v>1791166</v>
      </c>
      <c r="F10" s="31">
        <f t="shared" si="1"/>
        <v>1.0182344280281281</v>
      </c>
      <c r="G10" s="128"/>
      <c r="H10" s="31"/>
      <c r="J10" s="4">
        <v>8</v>
      </c>
      <c r="K10" s="30">
        <v>198231</v>
      </c>
      <c r="L10" s="30">
        <v>206983</v>
      </c>
      <c r="M10" s="31">
        <f t="shared" si="2"/>
        <v>1.0441505112722027</v>
      </c>
      <c r="N10" s="30">
        <v>227591</v>
      </c>
      <c r="O10" s="31">
        <f t="shared" si="3"/>
        <v>1.0995637322871927</v>
      </c>
      <c r="P10" s="89"/>
      <c r="Q10" s="31"/>
      <c r="S10" s="14">
        <v>8</v>
      </c>
      <c r="T10" s="21">
        <v>172900</v>
      </c>
      <c r="U10" s="19">
        <v>203900</v>
      </c>
      <c r="V10" s="20">
        <f t="shared" si="4"/>
        <v>1.1792943898207056</v>
      </c>
      <c r="W10" s="30">
        <v>224700</v>
      </c>
      <c r="X10" s="31">
        <f t="shared" si="5"/>
        <v>1.1020107896027465</v>
      </c>
      <c r="Y10" s="89"/>
      <c r="Z10" s="31"/>
      <c r="AB10" s="4">
        <v>8</v>
      </c>
      <c r="AC10" s="30">
        <v>111771</v>
      </c>
      <c r="AD10" s="30">
        <v>123238</v>
      </c>
      <c r="AE10" s="31">
        <f t="shared" si="6"/>
        <v>1.102593696039223</v>
      </c>
      <c r="AF10" s="30">
        <v>121093</v>
      </c>
      <c r="AG10" s="31">
        <f t="shared" si="7"/>
        <v>0.9825946542462553</v>
      </c>
      <c r="AH10" s="112"/>
      <c r="AI10" s="117"/>
    </row>
    <row r="11" spans="1:35" ht="15.75">
      <c r="A11" s="4">
        <v>9</v>
      </c>
      <c r="B11" s="30">
        <v>1572340</v>
      </c>
      <c r="C11" s="30">
        <v>1677031</v>
      </c>
      <c r="D11" s="31">
        <f t="shared" si="0"/>
        <v>1.0665829273566785</v>
      </c>
      <c r="E11" s="30">
        <v>1331411</v>
      </c>
      <c r="F11" s="31">
        <f t="shared" si="1"/>
        <v>0.7939095937999954</v>
      </c>
      <c r="G11" s="128"/>
      <c r="H11" s="31"/>
      <c r="J11" s="4">
        <v>9</v>
      </c>
      <c r="K11" s="30">
        <v>190313</v>
      </c>
      <c r="L11" s="30">
        <v>236045</v>
      </c>
      <c r="M11" s="31">
        <f t="shared" si="2"/>
        <v>1.2402988760620661</v>
      </c>
      <c r="N11" s="30">
        <v>206463</v>
      </c>
      <c r="O11" s="31">
        <f t="shared" si="3"/>
        <v>0.8746764388146328</v>
      </c>
      <c r="P11" s="89"/>
      <c r="Q11" s="31"/>
      <c r="S11" s="14">
        <v>9</v>
      </c>
      <c r="T11" s="21">
        <v>168200</v>
      </c>
      <c r="U11" s="19">
        <v>196300</v>
      </c>
      <c r="V11" s="20">
        <f t="shared" si="4"/>
        <v>1.1670630202140309</v>
      </c>
      <c r="W11" s="30">
        <v>209800</v>
      </c>
      <c r="X11" s="31">
        <f t="shared" si="5"/>
        <v>1.0687722873153336</v>
      </c>
      <c r="Y11" s="89"/>
      <c r="Z11" s="31"/>
      <c r="AB11" s="4">
        <v>9</v>
      </c>
      <c r="AC11" s="30">
        <v>116136</v>
      </c>
      <c r="AD11" s="30">
        <v>132664</v>
      </c>
      <c r="AE11" s="31">
        <f t="shared" si="6"/>
        <v>1.142315905490115</v>
      </c>
      <c r="AF11" s="30">
        <v>117575</v>
      </c>
      <c r="AG11" s="31">
        <f t="shared" si="7"/>
        <v>0.8862615328951335</v>
      </c>
      <c r="AH11" s="112"/>
      <c r="AI11" s="117"/>
    </row>
    <row r="12" spans="1:35" s="134" customFormat="1" ht="15.75">
      <c r="A12" s="4">
        <v>10</v>
      </c>
      <c r="B12" s="30">
        <v>1384130</v>
      </c>
      <c r="C12" s="30">
        <v>1522313</v>
      </c>
      <c r="D12" s="31">
        <f t="shared" si="0"/>
        <v>1.0998338306372957</v>
      </c>
      <c r="E12" s="30">
        <v>925142</v>
      </c>
      <c r="F12" s="31">
        <f t="shared" si="1"/>
        <v>0.6077212767676555</v>
      </c>
      <c r="G12" s="128"/>
      <c r="H12" s="31"/>
      <c r="J12" s="4">
        <v>10</v>
      </c>
      <c r="K12" s="30">
        <v>210659</v>
      </c>
      <c r="L12" s="30">
        <v>226371</v>
      </c>
      <c r="M12" s="31">
        <f t="shared" si="2"/>
        <v>1.0745849928082827</v>
      </c>
      <c r="N12" s="30">
        <v>175955</v>
      </c>
      <c r="O12" s="31">
        <f t="shared" si="3"/>
        <v>0.7772859597739993</v>
      </c>
      <c r="P12" s="89"/>
      <c r="Q12" s="31"/>
      <c r="S12" s="14">
        <v>10</v>
      </c>
      <c r="T12" s="21">
        <v>185600</v>
      </c>
      <c r="U12" s="19">
        <v>215700</v>
      </c>
      <c r="V12" s="20">
        <f t="shared" si="4"/>
        <v>1.162176724137931</v>
      </c>
      <c r="W12" s="30">
        <v>197400</v>
      </c>
      <c r="X12" s="31">
        <f t="shared" si="5"/>
        <v>0.9151599443671766</v>
      </c>
      <c r="Y12" s="89"/>
      <c r="Z12" s="31"/>
      <c r="AB12" s="4">
        <v>10</v>
      </c>
      <c r="AC12" s="30">
        <v>103670</v>
      </c>
      <c r="AD12" s="30">
        <v>113226</v>
      </c>
      <c r="AE12" s="31">
        <f t="shared" si="6"/>
        <v>1.0921771004147776</v>
      </c>
      <c r="AF12" s="30">
        <v>84667</v>
      </c>
      <c r="AG12" s="31">
        <f t="shared" si="7"/>
        <v>0.7477699468319997</v>
      </c>
      <c r="AH12" s="112"/>
      <c r="AI12" s="117"/>
    </row>
    <row r="13" spans="1:35" ht="15.75">
      <c r="A13" s="4">
        <v>11</v>
      </c>
      <c r="B13" s="30">
        <v>1358036</v>
      </c>
      <c r="C13" s="30">
        <v>1531695</v>
      </c>
      <c r="D13" s="31">
        <f t="shared" si="0"/>
        <v>1.1278751078763745</v>
      </c>
      <c r="E13" s="30">
        <v>860698</v>
      </c>
      <c r="F13" s="31">
        <f t="shared" si="1"/>
        <v>0.5619251874557272</v>
      </c>
      <c r="G13" s="128"/>
      <c r="H13" s="31"/>
      <c r="J13" s="4">
        <v>11</v>
      </c>
      <c r="K13" s="30">
        <v>197834</v>
      </c>
      <c r="L13" s="30">
        <v>225868</v>
      </c>
      <c r="M13" s="31">
        <f t="shared" si="2"/>
        <v>1.1417046614838704</v>
      </c>
      <c r="N13" s="30">
        <v>157425</v>
      </c>
      <c r="O13" s="31">
        <f t="shared" si="3"/>
        <v>0.6969778808861813</v>
      </c>
      <c r="P13" s="89"/>
      <c r="Q13" s="31"/>
      <c r="S13" s="14">
        <v>11</v>
      </c>
      <c r="T13" s="21">
        <v>191200</v>
      </c>
      <c r="U13" s="19">
        <v>226000</v>
      </c>
      <c r="V13" s="20">
        <f t="shared" si="4"/>
        <v>1.1820083682008369</v>
      </c>
      <c r="W13" s="30">
        <v>195700</v>
      </c>
      <c r="X13" s="31">
        <f t="shared" si="5"/>
        <v>0.8659292035398231</v>
      </c>
      <c r="Y13" s="89"/>
      <c r="Z13" s="31"/>
      <c r="AB13" s="4">
        <v>11</v>
      </c>
      <c r="AC13" s="30">
        <v>111851</v>
      </c>
      <c r="AD13" s="30">
        <v>128638</v>
      </c>
      <c r="AE13" s="31">
        <f t="shared" si="6"/>
        <v>1.1500835933518698</v>
      </c>
      <c r="AF13" s="30">
        <v>96314</v>
      </c>
      <c r="AG13" s="31">
        <f t="shared" si="7"/>
        <v>0.7487212176806232</v>
      </c>
      <c r="AH13" s="112"/>
      <c r="AI13" s="117"/>
    </row>
    <row r="14" spans="1:35" ht="16.5" thickBot="1">
      <c r="A14" s="46">
        <v>12</v>
      </c>
      <c r="B14" s="47">
        <v>1207599</v>
      </c>
      <c r="C14" s="47">
        <v>1431969</v>
      </c>
      <c r="D14" s="48">
        <f t="shared" si="0"/>
        <v>1.1857984314329508</v>
      </c>
      <c r="E14" s="47">
        <v>1037934</v>
      </c>
      <c r="F14" s="48">
        <f t="shared" si="1"/>
        <v>0.7248299369609258</v>
      </c>
      <c r="G14" s="131"/>
      <c r="H14" s="79"/>
      <c r="J14" s="53">
        <v>12</v>
      </c>
      <c r="K14" s="56">
        <v>169506</v>
      </c>
      <c r="L14" s="56">
        <v>191414</v>
      </c>
      <c r="M14" s="57">
        <f t="shared" si="2"/>
        <v>1.129246162377733</v>
      </c>
      <c r="N14" s="56">
        <v>152649</v>
      </c>
      <c r="O14" s="57">
        <f t="shared" si="3"/>
        <v>0.7974808530201553</v>
      </c>
      <c r="P14" s="92"/>
      <c r="Q14" s="79"/>
      <c r="S14" s="59">
        <v>12</v>
      </c>
      <c r="T14" s="60">
        <v>147100</v>
      </c>
      <c r="U14" s="61">
        <v>172900</v>
      </c>
      <c r="V14" s="20">
        <f t="shared" si="4"/>
        <v>1.1753908905506458</v>
      </c>
      <c r="W14" s="56">
        <v>190500</v>
      </c>
      <c r="X14" s="57">
        <f t="shared" si="5"/>
        <v>1.101792943898207</v>
      </c>
      <c r="Y14" s="92"/>
      <c r="Z14" s="79"/>
      <c r="AB14" s="53">
        <v>12</v>
      </c>
      <c r="AC14" s="56">
        <v>112083</v>
      </c>
      <c r="AD14" s="56">
        <v>128014</v>
      </c>
      <c r="AE14" s="57">
        <f t="shared" si="6"/>
        <v>1.1421357386936466</v>
      </c>
      <c r="AF14" s="56">
        <v>112645</v>
      </c>
      <c r="AG14" s="57">
        <f t="shared" si="7"/>
        <v>0.8799428187541988</v>
      </c>
      <c r="AH14" s="115"/>
      <c r="AI14" s="120"/>
    </row>
    <row r="15" spans="1:35" ht="16.5" thickBot="1">
      <c r="A15" s="55" t="s">
        <v>80</v>
      </c>
      <c r="B15" s="38">
        <f>SUM(B3:B7)</f>
        <v>6395601</v>
      </c>
      <c r="C15" s="38">
        <f>SUM(C3:C7)</f>
        <v>6891439</v>
      </c>
      <c r="D15" s="39">
        <f t="shared" si="0"/>
        <v>1.077527975869664</v>
      </c>
      <c r="E15" s="38">
        <f>SUM(E3:E7)</f>
        <v>7212027</v>
      </c>
      <c r="F15" s="39">
        <f>SUM(E15/C15)</f>
        <v>1.0465197471819747</v>
      </c>
      <c r="G15" s="132">
        <f>SUM(G3:G7)</f>
        <v>6284396</v>
      </c>
      <c r="H15" s="39">
        <f>G15/E15</f>
        <v>0.871377214755297</v>
      </c>
      <c r="J15" s="55" t="s">
        <v>77</v>
      </c>
      <c r="K15" s="38">
        <f>SUM(K3:K7)</f>
        <v>845853</v>
      </c>
      <c r="L15" s="38">
        <f>SUM(L3:L7)</f>
        <v>957872</v>
      </c>
      <c r="M15" s="39">
        <f t="shared" si="2"/>
        <v>1.132433176923177</v>
      </c>
      <c r="N15" s="38">
        <f>SUM(N3:N7)</f>
        <v>1005894</v>
      </c>
      <c r="O15" s="57">
        <f t="shared" si="3"/>
        <v>1.0501340471378222</v>
      </c>
      <c r="P15" s="96">
        <f>SUM(P3:P7)</f>
        <v>900641</v>
      </c>
      <c r="Q15" s="39">
        <f>P15/N15</f>
        <v>0.8953637261977903</v>
      </c>
      <c r="S15" s="55" t="s">
        <v>83</v>
      </c>
      <c r="T15" s="38">
        <f>SUM(T3:T7)</f>
        <v>689300</v>
      </c>
      <c r="U15" s="38">
        <f>SUM(U3:U7)</f>
        <v>830400</v>
      </c>
      <c r="V15" s="39">
        <f t="shared" si="4"/>
        <v>1.2047004207166692</v>
      </c>
      <c r="W15" s="42">
        <f>SUM(W3:W7)</f>
        <v>957600</v>
      </c>
      <c r="X15" s="67">
        <f>SUM(W15/U15)</f>
        <v>1.153179190751445</v>
      </c>
      <c r="Y15" s="93">
        <f>SUM(Y3:Y7)</f>
        <v>1078400</v>
      </c>
      <c r="Z15" s="67">
        <f>Y15/W15</f>
        <v>1.1261487050960735</v>
      </c>
      <c r="AB15" s="55" t="s">
        <v>76</v>
      </c>
      <c r="AC15" s="38">
        <f>SUM(AC3:AC7)</f>
        <v>438415</v>
      </c>
      <c r="AD15" s="38">
        <f>SUM(AD3:AD7)</f>
        <v>537199</v>
      </c>
      <c r="AE15" s="39">
        <f t="shared" si="6"/>
        <v>1.2253207577295484</v>
      </c>
      <c r="AF15" s="42">
        <f>SUM(AF3:AF7)</f>
        <v>584735</v>
      </c>
      <c r="AG15" s="67">
        <f>SUM(AF15/AD15)</f>
        <v>1.0884886233965438</v>
      </c>
      <c r="AH15" s="122">
        <f>SUM(AH3:AH7)</f>
        <v>554970</v>
      </c>
      <c r="AI15" s="123">
        <f>AH15/AF15</f>
        <v>0.9490965993142193</v>
      </c>
    </row>
    <row r="16" spans="1:35" ht="15.75">
      <c r="A16" s="35" t="s">
        <v>26</v>
      </c>
      <c r="B16" s="36">
        <f>SUM(B3:B14)</f>
        <v>16357572</v>
      </c>
      <c r="C16" s="36">
        <f>SUM(C3:C7,C8:C14)</f>
        <v>17818590</v>
      </c>
      <c r="D16" s="37">
        <f t="shared" si="0"/>
        <v>1.0893175344115862</v>
      </c>
      <c r="E16" s="54">
        <f>SUM(E3:E14)</f>
        <v>16215657</v>
      </c>
      <c r="F16" s="37">
        <f>SUM(E16/C16)</f>
        <v>0.910041535272993</v>
      </c>
      <c r="G16" s="130"/>
      <c r="H16" s="37"/>
      <c r="J16" s="35" t="s">
        <v>26</v>
      </c>
      <c r="K16" s="36">
        <f>SUM(K3:K14)</f>
        <v>2184121</v>
      </c>
      <c r="L16" s="36">
        <f>SUM(L3:L7,L8:L14)</f>
        <v>2472054</v>
      </c>
      <c r="M16" s="37">
        <f t="shared" si="2"/>
        <v>1.1318301504358046</v>
      </c>
      <c r="N16" s="36">
        <f>SUM(N3:N14)</f>
        <v>2377321</v>
      </c>
      <c r="O16" s="37">
        <f>SUM(N16/L16)</f>
        <v>0.9616784261185233</v>
      </c>
      <c r="P16" s="91"/>
      <c r="Q16" s="37"/>
      <c r="S16" s="43" t="s">
        <v>26</v>
      </c>
      <c r="T16" s="36">
        <f>SUM(T3:T14)</f>
        <v>1855200</v>
      </c>
      <c r="U16" s="36">
        <f>SUM(U3:U7,U8:U14)</f>
        <v>2201600</v>
      </c>
      <c r="V16" s="37">
        <f t="shared" si="4"/>
        <v>1.1867184131090986</v>
      </c>
      <c r="W16" s="36">
        <f>SUM(W3:W14)</f>
        <v>2383700</v>
      </c>
      <c r="X16" s="37">
        <f>SUM(W16/U16)</f>
        <v>1.0827125726744187</v>
      </c>
      <c r="Y16" s="91"/>
      <c r="Z16" s="37"/>
      <c r="AB16" s="35" t="s">
        <v>26</v>
      </c>
      <c r="AC16" s="36">
        <f>SUM(AC3:AC14)</f>
        <v>1174071</v>
      </c>
      <c r="AD16" s="36">
        <f>SUM(AD3:AD7,AD8:AD14)</f>
        <v>1382417</v>
      </c>
      <c r="AE16" s="37">
        <f t="shared" si="6"/>
        <v>1.1774560482287697</v>
      </c>
      <c r="AF16" s="36">
        <f>SUM(AF3:AF14)</f>
        <v>1336538</v>
      </c>
      <c r="AG16" s="37">
        <f>SUM(AF16/AD16)</f>
        <v>0.9668124740942856</v>
      </c>
      <c r="AH16" s="114"/>
      <c r="AI16" s="119"/>
    </row>
    <row r="17" spans="1:30" ht="15.75">
      <c r="A17" s="22" t="s">
        <v>10</v>
      </c>
      <c r="J17" s="22" t="s">
        <v>11</v>
      </c>
      <c r="S17" s="22" t="s">
        <v>12</v>
      </c>
      <c r="AB17" s="23" t="s">
        <v>27</v>
      </c>
      <c r="AD17" s="2"/>
    </row>
    <row r="18" ht="4.5" customHeight="1"/>
    <row r="19" spans="1:35" ht="15.75">
      <c r="A19" s="6" t="s">
        <v>17</v>
      </c>
      <c r="B19" s="1"/>
      <c r="C19" s="7"/>
      <c r="D19" s="1"/>
      <c r="E19" s="1"/>
      <c r="F19" s="1"/>
      <c r="G19" s="1"/>
      <c r="H19" s="1"/>
      <c r="J19" s="6" t="s">
        <v>16</v>
      </c>
      <c r="K19" s="1"/>
      <c r="L19" s="7"/>
      <c r="M19" s="1"/>
      <c r="N19" s="1"/>
      <c r="O19" s="1"/>
      <c r="P19" s="95"/>
      <c r="Q19" s="1"/>
      <c r="S19" s="142" t="s">
        <v>56</v>
      </c>
      <c r="T19" s="143"/>
      <c r="U19" s="143"/>
      <c r="V19" s="143"/>
      <c r="W19" s="143"/>
      <c r="X19" s="143"/>
      <c r="Y19" s="143"/>
      <c r="Z19" s="143"/>
      <c r="AB19" s="6" t="s">
        <v>29</v>
      </c>
      <c r="AC19" s="1"/>
      <c r="AD19" s="7"/>
      <c r="AE19" s="1"/>
      <c r="AF19" s="1"/>
      <c r="AG19" s="1"/>
      <c r="AH19" s="95"/>
      <c r="AI19" s="103"/>
    </row>
    <row r="20" spans="1:35" ht="15.75">
      <c r="A20" s="4" t="s">
        <v>5</v>
      </c>
      <c r="B20" s="25" t="s">
        <v>6</v>
      </c>
      <c r="C20" s="4" t="s">
        <v>7</v>
      </c>
      <c r="D20" s="11" t="s">
        <v>8</v>
      </c>
      <c r="E20" s="4" t="s">
        <v>25</v>
      </c>
      <c r="F20" s="11" t="s">
        <v>8</v>
      </c>
      <c r="G20" s="11" t="s">
        <v>57</v>
      </c>
      <c r="H20" s="11" t="s">
        <v>58</v>
      </c>
      <c r="J20" s="4" t="s">
        <v>5</v>
      </c>
      <c r="K20" s="25" t="s">
        <v>6</v>
      </c>
      <c r="L20" s="4" t="s">
        <v>7</v>
      </c>
      <c r="M20" s="11" t="s">
        <v>8</v>
      </c>
      <c r="N20" s="4" t="s">
        <v>25</v>
      </c>
      <c r="O20" s="11" t="s">
        <v>8</v>
      </c>
      <c r="P20" s="88" t="s">
        <v>57</v>
      </c>
      <c r="Q20" s="11" t="s">
        <v>58</v>
      </c>
      <c r="S20" s="4" t="s">
        <v>5</v>
      </c>
      <c r="T20" s="25" t="s">
        <v>6</v>
      </c>
      <c r="U20" s="4" t="s">
        <v>7</v>
      </c>
      <c r="V20" s="11" t="s">
        <v>8</v>
      </c>
      <c r="W20" s="4" t="s">
        <v>25</v>
      </c>
      <c r="X20" s="11" t="s">
        <v>8</v>
      </c>
      <c r="Y20" s="88" t="s">
        <v>57</v>
      </c>
      <c r="Z20" s="11" t="s">
        <v>58</v>
      </c>
      <c r="AB20" s="4" t="s">
        <v>5</v>
      </c>
      <c r="AC20" s="25" t="s">
        <v>6</v>
      </c>
      <c r="AD20" s="4" t="s">
        <v>7</v>
      </c>
      <c r="AE20" s="11" t="s">
        <v>8</v>
      </c>
      <c r="AF20" s="4" t="s">
        <v>25</v>
      </c>
      <c r="AG20" s="11" t="s">
        <v>8</v>
      </c>
      <c r="AH20" s="88" t="s">
        <v>57</v>
      </c>
      <c r="AI20" s="101" t="s">
        <v>58</v>
      </c>
    </row>
    <row r="21" spans="1:35" ht="15.75">
      <c r="A21" s="4">
        <v>1</v>
      </c>
      <c r="B21" s="21">
        <v>73686</v>
      </c>
      <c r="C21" s="30">
        <v>56475</v>
      </c>
      <c r="D21" s="20">
        <f aca="true" t="shared" si="8" ref="D21:D34">SUM(C21/B21)</f>
        <v>0.766427815324485</v>
      </c>
      <c r="E21" s="30">
        <v>73424</v>
      </c>
      <c r="F21" s="31">
        <f aca="true" t="shared" si="9" ref="F21:F32">SUM(E21/C21)</f>
        <v>1.3001150951748561</v>
      </c>
      <c r="G21" s="133">
        <v>74691</v>
      </c>
      <c r="H21" s="31">
        <f>G21/E21</f>
        <v>1.0172559381128787</v>
      </c>
      <c r="J21" s="4">
        <v>1</v>
      </c>
      <c r="K21" s="21">
        <v>69791</v>
      </c>
      <c r="L21" s="30">
        <v>72131</v>
      </c>
      <c r="M21" s="20">
        <f aca="true" t="shared" si="10" ref="M21:M34">SUM(L21/K21)</f>
        <v>1.033528678482899</v>
      </c>
      <c r="N21" s="30">
        <v>65293</v>
      </c>
      <c r="O21" s="31">
        <f aca="true" t="shared" si="11" ref="O21:O32">SUM(N21/L21)</f>
        <v>0.9052002606368967</v>
      </c>
      <c r="P21" s="89">
        <v>47431</v>
      </c>
      <c r="Q21" s="31">
        <f>P21/N21</f>
        <v>0.7264331551621154</v>
      </c>
      <c r="S21" s="4">
        <v>1</v>
      </c>
      <c r="T21" s="30">
        <v>12425</v>
      </c>
      <c r="U21" s="30">
        <v>11543</v>
      </c>
      <c r="V21" s="31">
        <v>0.9289</v>
      </c>
      <c r="W21" s="30">
        <v>12426</v>
      </c>
      <c r="X21" s="31">
        <f aca="true" t="shared" si="12" ref="X21:X32">SUM(W21/U21)</f>
        <v>1.0764965780126483</v>
      </c>
      <c r="Y21" s="89">
        <v>11116</v>
      </c>
      <c r="Z21" s="31">
        <f>Y21/W21</f>
        <v>0.8945758892644455</v>
      </c>
      <c r="AB21" s="4">
        <v>1</v>
      </c>
      <c r="AC21" s="30">
        <v>355541</v>
      </c>
      <c r="AD21" s="30">
        <v>354266</v>
      </c>
      <c r="AE21" s="31">
        <f aca="true" t="shared" si="13" ref="AE21:AE34">SUM(AD21/AC21)</f>
        <v>0.9964139156946737</v>
      </c>
      <c r="AF21" s="30">
        <v>394860</v>
      </c>
      <c r="AG21" s="31">
        <f aca="true" t="shared" si="14" ref="AG21:AG32">SUM(AF21/AD21)</f>
        <v>1.114586214878086</v>
      </c>
      <c r="AH21" s="112"/>
      <c r="AI21" s="117"/>
    </row>
    <row r="22" spans="1:35" ht="15.75">
      <c r="A22" s="4">
        <v>2</v>
      </c>
      <c r="B22" s="21">
        <v>70763</v>
      </c>
      <c r="C22" s="30">
        <v>62485</v>
      </c>
      <c r="D22" s="20">
        <f t="shared" si="8"/>
        <v>0.8830179613639897</v>
      </c>
      <c r="E22" s="30">
        <v>102345</v>
      </c>
      <c r="F22" s="31">
        <f t="shared" si="9"/>
        <v>1.6379130991437945</v>
      </c>
      <c r="G22" s="128">
        <v>75153</v>
      </c>
      <c r="H22" s="31">
        <f>G22/E22</f>
        <v>0.7343104206360839</v>
      </c>
      <c r="J22" s="4">
        <v>2</v>
      </c>
      <c r="K22" s="21">
        <v>61360</v>
      </c>
      <c r="L22" s="30">
        <v>71245</v>
      </c>
      <c r="M22" s="20">
        <f t="shared" si="10"/>
        <v>1.1610984354628422</v>
      </c>
      <c r="N22" s="30">
        <v>72316</v>
      </c>
      <c r="O22" s="31">
        <f t="shared" si="11"/>
        <v>1.0150326338690434</v>
      </c>
      <c r="P22" s="89">
        <v>49350</v>
      </c>
      <c r="Q22" s="31">
        <f>P22/N22</f>
        <v>0.6824215941147187</v>
      </c>
      <c r="S22" s="4">
        <v>2</v>
      </c>
      <c r="T22" s="30">
        <v>10421</v>
      </c>
      <c r="U22" s="30">
        <v>11713</v>
      </c>
      <c r="V22" s="31">
        <v>1.1244</v>
      </c>
      <c r="W22" s="30">
        <v>12958</v>
      </c>
      <c r="X22" s="31">
        <f t="shared" si="12"/>
        <v>1.1062921540169044</v>
      </c>
      <c r="Y22" s="89">
        <v>10075</v>
      </c>
      <c r="Z22" s="31">
        <f>Y22/W22</f>
        <v>0.777511961722488</v>
      </c>
      <c r="AB22" s="4">
        <v>2</v>
      </c>
      <c r="AC22" s="30">
        <v>376298</v>
      </c>
      <c r="AD22" s="30">
        <v>411855</v>
      </c>
      <c r="AE22" s="31">
        <f t="shared" si="13"/>
        <v>1.0944915997427571</v>
      </c>
      <c r="AF22" s="30">
        <v>416818</v>
      </c>
      <c r="AG22" s="31">
        <f t="shared" si="14"/>
        <v>1.0120503575287418</v>
      </c>
      <c r="AH22" s="112"/>
      <c r="AI22" s="117"/>
    </row>
    <row r="23" spans="1:35" ht="15.75">
      <c r="A23" s="4">
        <v>3</v>
      </c>
      <c r="B23" s="21">
        <v>94849</v>
      </c>
      <c r="C23" s="30">
        <v>78695</v>
      </c>
      <c r="D23" s="20">
        <f t="shared" si="8"/>
        <v>0.8296871870024987</v>
      </c>
      <c r="E23" s="30">
        <v>102387</v>
      </c>
      <c r="F23" s="31">
        <f t="shared" si="9"/>
        <v>1.3010610585170594</v>
      </c>
      <c r="G23" s="128">
        <v>95635</v>
      </c>
      <c r="H23" s="31">
        <f>G23/E23</f>
        <v>0.9340541279654644</v>
      </c>
      <c r="J23" s="4">
        <v>3</v>
      </c>
      <c r="K23" s="21">
        <v>84930</v>
      </c>
      <c r="L23" s="30">
        <v>91844</v>
      </c>
      <c r="M23" s="20">
        <f t="shared" si="10"/>
        <v>1.0814082185329095</v>
      </c>
      <c r="N23" s="30">
        <v>85646</v>
      </c>
      <c r="O23" s="31">
        <f t="shared" si="11"/>
        <v>0.9325160054004616</v>
      </c>
      <c r="P23" s="89">
        <v>68490</v>
      </c>
      <c r="Q23" s="31">
        <f>P23/N23</f>
        <v>0.7996870840436214</v>
      </c>
      <c r="S23" s="4">
        <v>3</v>
      </c>
      <c r="T23" s="30">
        <v>12870</v>
      </c>
      <c r="U23" s="30">
        <v>12574</v>
      </c>
      <c r="V23" s="31">
        <v>0.9775</v>
      </c>
      <c r="W23" s="30">
        <v>13211</v>
      </c>
      <c r="X23" s="31">
        <f t="shared" si="12"/>
        <v>1.0506600922538571</v>
      </c>
      <c r="Y23" s="89">
        <v>12602</v>
      </c>
      <c r="Z23" s="31">
        <f>Y23/W23</f>
        <v>0.953902051320869</v>
      </c>
      <c r="AB23" s="4">
        <v>3</v>
      </c>
      <c r="AC23" s="30">
        <v>416617</v>
      </c>
      <c r="AD23" s="30">
        <v>453060</v>
      </c>
      <c r="AE23" s="31">
        <f t="shared" si="13"/>
        <v>1.0874736268563212</v>
      </c>
      <c r="AF23" s="30">
        <v>440273</v>
      </c>
      <c r="AG23" s="31">
        <f t="shared" si="14"/>
        <v>0.9717763651613472</v>
      </c>
      <c r="AH23" s="112"/>
      <c r="AI23" s="117"/>
    </row>
    <row r="24" spans="1:35" ht="15.75">
      <c r="A24" s="4">
        <v>4</v>
      </c>
      <c r="B24" s="21">
        <v>66900</v>
      </c>
      <c r="C24" s="30">
        <v>65279</v>
      </c>
      <c r="D24" s="20">
        <f t="shared" si="8"/>
        <v>0.9757698056801196</v>
      </c>
      <c r="E24" s="30">
        <v>80323</v>
      </c>
      <c r="F24" s="31">
        <f t="shared" si="9"/>
        <v>1.2304569616568881</v>
      </c>
      <c r="G24" s="128">
        <v>76532</v>
      </c>
      <c r="H24" s="31">
        <f>G24/E24</f>
        <v>0.9528030576547191</v>
      </c>
      <c r="J24" s="4">
        <v>4</v>
      </c>
      <c r="K24" s="21">
        <v>52417</v>
      </c>
      <c r="L24" s="30">
        <v>60540</v>
      </c>
      <c r="M24" s="20">
        <f t="shared" si="10"/>
        <v>1.154968807829521</v>
      </c>
      <c r="N24" s="30">
        <v>58340</v>
      </c>
      <c r="O24" s="31">
        <f t="shared" si="11"/>
        <v>0.9636603898249092</v>
      </c>
      <c r="P24" s="89">
        <v>49121</v>
      </c>
      <c r="Q24" s="31">
        <f>P24/N24</f>
        <v>0.8419780596503257</v>
      </c>
      <c r="S24" s="4">
        <v>4</v>
      </c>
      <c r="T24" s="30">
        <v>9821</v>
      </c>
      <c r="U24" s="30">
        <v>9369</v>
      </c>
      <c r="V24" s="31">
        <v>0.9542</v>
      </c>
      <c r="W24" s="30">
        <v>10910</v>
      </c>
      <c r="X24" s="31">
        <f t="shared" si="12"/>
        <v>1.164478599637101</v>
      </c>
      <c r="Y24" s="89">
        <v>10843</v>
      </c>
      <c r="Z24" s="31">
        <f>Y24/W24</f>
        <v>0.993858845096242</v>
      </c>
      <c r="AB24" s="4">
        <v>4</v>
      </c>
      <c r="AC24" s="30">
        <v>336354</v>
      </c>
      <c r="AD24" s="30">
        <v>367822</v>
      </c>
      <c r="AE24" s="31">
        <f t="shared" si="13"/>
        <v>1.0935561937720377</v>
      </c>
      <c r="AF24" s="30">
        <v>355576</v>
      </c>
      <c r="AG24" s="31">
        <f t="shared" si="14"/>
        <v>0.9667067222732735</v>
      </c>
      <c r="AH24" s="112"/>
      <c r="AI24" s="117"/>
    </row>
    <row r="25" spans="1:35" ht="15.75">
      <c r="A25" s="4">
        <v>5</v>
      </c>
      <c r="B25" s="21">
        <v>72002</v>
      </c>
      <c r="C25" s="30">
        <v>72514</v>
      </c>
      <c r="D25" s="20">
        <f t="shared" si="8"/>
        <v>1.0071109135857337</v>
      </c>
      <c r="E25" s="30">
        <v>84941</v>
      </c>
      <c r="F25" s="31">
        <f t="shared" si="9"/>
        <v>1.1713738036792896</v>
      </c>
      <c r="G25" s="128">
        <v>76696</v>
      </c>
      <c r="H25" s="31">
        <f>G25/E25</f>
        <v>0.9029326238212406</v>
      </c>
      <c r="J25" s="4">
        <v>5</v>
      </c>
      <c r="K25" s="21">
        <v>56751</v>
      </c>
      <c r="L25" s="30">
        <v>62152</v>
      </c>
      <c r="M25" s="20">
        <f t="shared" si="10"/>
        <v>1.0951701291607197</v>
      </c>
      <c r="N25" s="30">
        <v>58962</v>
      </c>
      <c r="O25" s="31">
        <f t="shared" si="11"/>
        <v>0.9486742180460805</v>
      </c>
      <c r="P25" s="89"/>
      <c r="Q25" s="31"/>
      <c r="S25" s="4">
        <v>5</v>
      </c>
      <c r="T25" s="30">
        <v>12493</v>
      </c>
      <c r="U25" s="30">
        <v>12630</v>
      </c>
      <c r="V25" s="31">
        <v>1.011</v>
      </c>
      <c r="W25" s="30">
        <v>12192</v>
      </c>
      <c r="X25" s="31">
        <f t="shared" si="12"/>
        <v>0.9653206650831354</v>
      </c>
      <c r="Y25" s="89"/>
      <c r="Z25" s="31"/>
      <c r="AB25" s="4">
        <v>5</v>
      </c>
      <c r="AC25" s="30">
        <v>374104</v>
      </c>
      <c r="AD25" s="30">
        <v>397653</v>
      </c>
      <c r="AE25" s="31">
        <f t="shared" si="13"/>
        <v>1.062947736458311</v>
      </c>
      <c r="AF25" s="30">
        <v>364401</v>
      </c>
      <c r="AG25" s="31">
        <f t="shared" si="14"/>
        <v>0.9163793558705706</v>
      </c>
      <c r="AH25" s="112"/>
      <c r="AI25" s="117"/>
    </row>
    <row r="26" spans="1:35" ht="16.5" thickBot="1">
      <c r="A26" s="46">
        <v>6</v>
      </c>
      <c r="B26" s="50">
        <v>75963</v>
      </c>
      <c r="C26" s="47">
        <v>70384</v>
      </c>
      <c r="D26" s="52">
        <f t="shared" si="8"/>
        <v>0.9265563498018772</v>
      </c>
      <c r="E26" s="47">
        <v>79844</v>
      </c>
      <c r="F26" s="48">
        <f t="shared" si="9"/>
        <v>1.1344055467151626</v>
      </c>
      <c r="G26" s="129"/>
      <c r="H26" s="48"/>
      <c r="J26" s="46">
        <v>6</v>
      </c>
      <c r="K26" s="50">
        <v>65468</v>
      </c>
      <c r="L26" s="47">
        <v>67977</v>
      </c>
      <c r="M26" s="52">
        <f t="shared" si="10"/>
        <v>1.0383240667196187</v>
      </c>
      <c r="N26" s="73">
        <v>64521</v>
      </c>
      <c r="O26" s="52">
        <f t="shared" si="11"/>
        <v>0.9491592744604793</v>
      </c>
      <c r="P26" s="104"/>
      <c r="Q26" s="52"/>
      <c r="S26" s="46">
        <v>6</v>
      </c>
      <c r="T26" s="47">
        <v>11464</v>
      </c>
      <c r="U26" s="47">
        <v>11991</v>
      </c>
      <c r="V26" s="48">
        <v>1.0455</v>
      </c>
      <c r="W26" s="47">
        <v>12623</v>
      </c>
      <c r="X26" s="48">
        <f t="shared" si="12"/>
        <v>1.0527061963139022</v>
      </c>
      <c r="Y26" s="90"/>
      <c r="Z26" s="48"/>
      <c r="AB26" s="46">
        <v>6</v>
      </c>
      <c r="AC26" s="47">
        <v>388563</v>
      </c>
      <c r="AD26" s="47">
        <v>416909</v>
      </c>
      <c r="AE26" s="48">
        <f t="shared" si="13"/>
        <v>1.0729508470955804</v>
      </c>
      <c r="AF26" s="47">
        <v>391536</v>
      </c>
      <c r="AG26" s="48">
        <f t="shared" si="14"/>
        <v>0.9391401960619704</v>
      </c>
      <c r="AH26" s="113"/>
      <c r="AI26" s="118"/>
    </row>
    <row r="27" spans="1:35" ht="15.75">
      <c r="A27" s="35">
        <v>7</v>
      </c>
      <c r="B27" s="24">
        <v>75072</v>
      </c>
      <c r="C27" s="36">
        <v>76820</v>
      </c>
      <c r="D27" s="41">
        <f t="shared" si="8"/>
        <v>1.0232843137254901</v>
      </c>
      <c r="E27" s="36">
        <v>84650</v>
      </c>
      <c r="F27" s="37">
        <f t="shared" si="9"/>
        <v>1.10192658161937</v>
      </c>
      <c r="G27" s="130"/>
      <c r="H27" s="37"/>
      <c r="J27" s="35">
        <v>7</v>
      </c>
      <c r="K27" s="24">
        <v>74359</v>
      </c>
      <c r="L27" s="36">
        <v>84634</v>
      </c>
      <c r="M27" s="41">
        <f t="shared" si="10"/>
        <v>1.1381809868341424</v>
      </c>
      <c r="N27" s="36">
        <v>76283</v>
      </c>
      <c r="O27" s="37">
        <f t="shared" si="11"/>
        <v>0.9013280714606423</v>
      </c>
      <c r="P27" s="91"/>
      <c r="Q27" s="37"/>
      <c r="S27" s="35">
        <v>7</v>
      </c>
      <c r="T27" s="36">
        <v>11280</v>
      </c>
      <c r="U27" s="36">
        <v>10705</v>
      </c>
      <c r="V27" s="37">
        <v>0.9494</v>
      </c>
      <c r="W27" s="36">
        <v>10626</v>
      </c>
      <c r="X27" s="37">
        <f t="shared" si="12"/>
        <v>0.9926202709014479</v>
      </c>
      <c r="Y27" s="91"/>
      <c r="Z27" s="37"/>
      <c r="AB27" s="35">
        <v>7</v>
      </c>
      <c r="AC27" s="36">
        <v>440086</v>
      </c>
      <c r="AD27" s="36">
        <v>441207</v>
      </c>
      <c r="AE27" s="37">
        <f t="shared" si="13"/>
        <v>1.0025472294051616</v>
      </c>
      <c r="AF27" s="36">
        <v>432189</v>
      </c>
      <c r="AG27" s="37">
        <f t="shared" si="14"/>
        <v>0.9795606144054831</v>
      </c>
      <c r="AH27" s="114"/>
      <c r="AI27" s="119"/>
    </row>
    <row r="28" spans="1:35" ht="15.75">
      <c r="A28" s="4">
        <v>8</v>
      </c>
      <c r="B28" s="21">
        <v>82859</v>
      </c>
      <c r="C28" s="30">
        <v>81361</v>
      </c>
      <c r="D28" s="20">
        <f t="shared" si="8"/>
        <v>0.9819210948720115</v>
      </c>
      <c r="E28" s="30">
        <v>86242</v>
      </c>
      <c r="F28" s="31">
        <f t="shared" si="9"/>
        <v>1.0599918880053096</v>
      </c>
      <c r="G28" s="128"/>
      <c r="H28" s="31"/>
      <c r="J28" s="4">
        <v>8</v>
      </c>
      <c r="K28" s="21">
        <v>94967</v>
      </c>
      <c r="L28" s="30">
        <v>101785</v>
      </c>
      <c r="M28" s="20">
        <f t="shared" si="10"/>
        <v>1.0717933597986669</v>
      </c>
      <c r="N28" s="30">
        <v>92448</v>
      </c>
      <c r="O28" s="31">
        <f t="shared" si="11"/>
        <v>0.9082674264380802</v>
      </c>
      <c r="P28" s="89"/>
      <c r="Q28" s="31"/>
      <c r="S28" s="4">
        <v>8</v>
      </c>
      <c r="T28" s="30">
        <v>12753</v>
      </c>
      <c r="U28" s="30">
        <v>12370</v>
      </c>
      <c r="V28" s="31">
        <v>0.97</v>
      </c>
      <c r="W28" s="30">
        <v>13393</v>
      </c>
      <c r="X28" s="31">
        <f t="shared" si="12"/>
        <v>1.0827000808407437</v>
      </c>
      <c r="Y28" s="89"/>
      <c r="Z28" s="31"/>
      <c r="AB28" s="4">
        <v>8</v>
      </c>
      <c r="AC28" s="30">
        <v>504479</v>
      </c>
      <c r="AD28" s="30">
        <v>511611</v>
      </c>
      <c r="AE28" s="31">
        <f t="shared" si="13"/>
        <v>1.0141373575510577</v>
      </c>
      <c r="AF28" s="30">
        <v>514617</v>
      </c>
      <c r="AG28" s="31">
        <f t="shared" si="14"/>
        <v>1.0058755577968417</v>
      </c>
      <c r="AH28" s="112"/>
      <c r="AI28" s="117"/>
    </row>
    <row r="29" spans="1:35" ht="15.75">
      <c r="A29" s="4">
        <v>9</v>
      </c>
      <c r="B29" s="21">
        <v>65047</v>
      </c>
      <c r="C29" s="19">
        <v>84143</v>
      </c>
      <c r="D29" s="20">
        <f t="shared" si="8"/>
        <v>1.2935723400003074</v>
      </c>
      <c r="E29" s="30">
        <v>76156</v>
      </c>
      <c r="F29" s="31">
        <f t="shared" si="9"/>
        <v>0.9050782596294403</v>
      </c>
      <c r="G29" s="128"/>
      <c r="H29" s="31"/>
      <c r="J29" s="4">
        <v>9</v>
      </c>
      <c r="K29" s="21">
        <v>83864</v>
      </c>
      <c r="L29" s="30">
        <v>89417</v>
      </c>
      <c r="M29" s="20">
        <f t="shared" si="10"/>
        <v>1.0662143470380616</v>
      </c>
      <c r="N29" s="30">
        <v>69822</v>
      </c>
      <c r="O29" s="31">
        <f t="shared" si="11"/>
        <v>0.7808582260643949</v>
      </c>
      <c r="P29" s="89"/>
      <c r="Q29" s="31"/>
      <c r="S29" s="4">
        <v>9</v>
      </c>
      <c r="T29" s="30">
        <v>13457</v>
      </c>
      <c r="U29" s="30">
        <v>14466</v>
      </c>
      <c r="V29" s="31">
        <v>1.0754</v>
      </c>
      <c r="W29" s="30">
        <v>11912</v>
      </c>
      <c r="X29" s="31">
        <f t="shared" si="12"/>
        <v>0.823448085165215</v>
      </c>
      <c r="Y29" s="89"/>
      <c r="Z29" s="31"/>
      <c r="AB29" s="4">
        <v>9</v>
      </c>
      <c r="AC29" s="30">
        <v>497542</v>
      </c>
      <c r="AD29" s="30">
        <v>490243</v>
      </c>
      <c r="AE29" s="31">
        <f t="shared" si="13"/>
        <v>0.9853298816984295</v>
      </c>
      <c r="AF29" s="30">
        <v>268138</v>
      </c>
      <c r="AG29" s="31">
        <f t="shared" si="14"/>
        <v>0.546949166025828</v>
      </c>
      <c r="AH29" s="112"/>
      <c r="AI29" s="117"/>
    </row>
    <row r="30" spans="1:35" ht="15.75">
      <c r="A30" s="4">
        <v>10</v>
      </c>
      <c r="B30" s="21">
        <v>45145</v>
      </c>
      <c r="C30" s="30">
        <v>90454</v>
      </c>
      <c r="D30" s="20">
        <f t="shared" si="8"/>
        <v>2.003632738952265</v>
      </c>
      <c r="E30" s="30">
        <v>67197</v>
      </c>
      <c r="F30" s="31">
        <f t="shared" si="9"/>
        <v>0.7428858867490659</v>
      </c>
      <c r="G30" s="128"/>
      <c r="H30" s="31"/>
      <c r="J30" s="4">
        <v>10</v>
      </c>
      <c r="K30" s="21">
        <v>67930</v>
      </c>
      <c r="L30" s="30">
        <v>73383</v>
      </c>
      <c r="M30" s="20">
        <f t="shared" si="10"/>
        <v>1.080273811276314</v>
      </c>
      <c r="N30" s="30">
        <v>35934</v>
      </c>
      <c r="O30" s="31">
        <f t="shared" si="11"/>
        <v>0.48967744572993743</v>
      </c>
      <c r="P30" s="89"/>
      <c r="Q30" s="31"/>
      <c r="S30" s="4">
        <v>10</v>
      </c>
      <c r="T30" s="30">
        <v>11518</v>
      </c>
      <c r="U30" s="30">
        <v>11380</v>
      </c>
      <c r="V30" s="31">
        <v>0.9885</v>
      </c>
      <c r="W30" s="30">
        <v>8936</v>
      </c>
      <c r="X30" s="31">
        <f t="shared" si="12"/>
        <v>0.7852372583479789</v>
      </c>
      <c r="Y30" s="89"/>
      <c r="Z30" s="31"/>
      <c r="AB30" s="4">
        <v>10</v>
      </c>
      <c r="AC30" s="30">
        <v>404570</v>
      </c>
      <c r="AD30" s="30">
        <v>420251</v>
      </c>
      <c r="AE30" s="31">
        <f t="shared" si="13"/>
        <v>1.0387596707615494</v>
      </c>
      <c r="AF30" s="30">
        <v>161966</v>
      </c>
      <c r="AG30" s="31">
        <f t="shared" si="14"/>
        <v>0.3854030091540532</v>
      </c>
      <c r="AH30" s="112"/>
      <c r="AI30" s="117"/>
    </row>
    <row r="31" spans="1:35" ht="15.75">
      <c r="A31" s="4">
        <v>11</v>
      </c>
      <c r="B31" s="21">
        <v>54213</v>
      </c>
      <c r="C31" s="30">
        <v>96821</v>
      </c>
      <c r="D31" s="20">
        <f t="shared" si="8"/>
        <v>1.7859369523914927</v>
      </c>
      <c r="E31" s="30">
        <v>68325</v>
      </c>
      <c r="F31" s="31">
        <f t="shared" si="9"/>
        <v>0.7056836843246816</v>
      </c>
      <c r="G31" s="128"/>
      <c r="H31" s="31"/>
      <c r="J31" s="4">
        <v>11</v>
      </c>
      <c r="K31" s="21">
        <v>76513</v>
      </c>
      <c r="L31" s="30">
        <v>80889</v>
      </c>
      <c r="M31" s="20">
        <f t="shared" si="10"/>
        <v>1.0571928953249774</v>
      </c>
      <c r="N31" s="30">
        <v>32240</v>
      </c>
      <c r="O31" s="31">
        <f t="shared" si="11"/>
        <v>0.39857088108395455</v>
      </c>
      <c r="P31" s="89"/>
      <c r="Q31" s="31"/>
      <c r="S31" s="4">
        <v>11</v>
      </c>
      <c r="T31" s="30">
        <v>13618</v>
      </c>
      <c r="U31" s="30">
        <v>13278</v>
      </c>
      <c r="V31" s="31">
        <v>0.9747</v>
      </c>
      <c r="W31" s="30">
        <v>10280</v>
      </c>
      <c r="X31" s="31">
        <f t="shared" si="12"/>
        <v>0.7742129838831149</v>
      </c>
      <c r="Y31" s="89"/>
      <c r="Z31" s="31"/>
      <c r="AB31" s="4">
        <v>11</v>
      </c>
      <c r="AC31" s="30">
        <v>382037</v>
      </c>
      <c r="AD31" s="30">
        <v>398090</v>
      </c>
      <c r="AE31" s="31">
        <f t="shared" si="13"/>
        <v>1.042019490258797</v>
      </c>
      <c r="AF31" s="30">
        <v>150978</v>
      </c>
      <c r="AG31" s="31">
        <f t="shared" si="14"/>
        <v>0.37925594714762995</v>
      </c>
      <c r="AH31" s="112"/>
      <c r="AI31" s="117"/>
    </row>
    <row r="32" spans="1:35" ht="16.5" thickBot="1">
      <c r="A32" s="53">
        <v>12</v>
      </c>
      <c r="B32" s="60">
        <v>54337</v>
      </c>
      <c r="C32" s="56">
        <v>87434</v>
      </c>
      <c r="D32" s="62">
        <f t="shared" si="8"/>
        <v>1.6091061339418813</v>
      </c>
      <c r="E32" s="56">
        <v>71871</v>
      </c>
      <c r="F32" s="57">
        <f t="shared" si="9"/>
        <v>0.8220028821739827</v>
      </c>
      <c r="G32" s="131"/>
      <c r="H32" s="79"/>
      <c r="J32" s="46">
        <v>12</v>
      </c>
      <c r="K32" s="50">
        <v>72312</v>
      </c>
      <c r="L32" s="47">
        <v>73898</v>
      </c>
      <c r="M32" s="52">
        <f t="shared" si="10"/>
        <v>1.0219327359221153</v>
      </c>
      <c r="N32" s="47">
        <v>43434</v>
      </c>
      <c r="O32" s="31">
        <f t="shared" si="11"/>
        <v>0.5877560962407643</v>
      </c>
      <c r="P32" s="92"/>
      <c r="Q32" s="79"/>
      <c r="S32" s="53">
        <v>12</v>
      </c>
      <c r="T32" s="56">
        <v>13185</v>
      </c>
      <c r="U32" s="56">
        <v>12869</v>
      </c>
      <c r="V32" s="57">
        <v>0.9762</v>
      </c>
      <c r="W32" s="56">
        <v>11470</v>
      </c>
      <c r="X32" s="57">
        <f t="shared" si="12"/>
        <v>0.8912891444556686</v>
      </c>
      <c r="Y32" s="92"/>
      <c r="Z32" s="79"/>
      <c r="AB32" s="53">
        <v>12</v>
      </c>
      <c r="AC32" s="56">
        <v>349886</v>
      </c>
      <c r="AD32" s="56">
        <v>398410</v>
      </c>
      <c r="AE32" s="57">
        <f t="shared" si="13"/>
        <v>1.138685171741653</v>
      </c>
      <c r="AF32" s="56">
        <v>233098</v>
      </c>
      <c r="AG32" s="57">
        <f t="shared" si="14"/>
        <v>0.5850706558570317</v>
      </c>
      <c r="AH32" s="115"/>
      <c r="AI32" s="120"/>
    </row>
    <row r="33" spans="1:35" ht="16.5" thickBot="1">
      <c r="A33" s="55" t="s">
        <v>79</v>
      </c>
      <c r="B33" s="38">
        <f>SUM(B21:B25)</f>
        <v>378200</v>
      </c>
      <c r="C33" s="38">
        <f>SUM(C21:C25)</f>
        <v>335448</v>
      </c>
      <c r="D33" s="39">
        <f t="shared" si="8"/>
        <v>0.8869592808038075</v>
      </c>
      <c r="E33" s="42">
        <f>SUM(E21:E25)</f>
        <v>443420</v>
      </c>
      <c r="F33" s="39">
        <f>SUM(E33/C33)</f>
        <v>1.3218740311464072</v>
      </c>
      <c r="G33" s="132">
        <f>SUM(G21:G25)</f>
        <v>398707</v>
      </c>
      <c r="H33" s="39">
        <f>G33/E33</f>
        <v>0.899163321455956</v>
      </c>
      <c r="J33" s="53" t="s">
        <v>69</v>
      </c>
      <c r="K33" s="56">
        <f>SUM(K21:K24)</f>
        <v>268498</v>
      </c>
      <c r="L33" s="63">
        <f>SUM(L21:L24)</f>
        <v>295760</v>
      </c>
      <c r="M33" s="66">
        <f t="shared" si="10"/>
        <v>1.10153520696616</v>
      </c>
      <c r="N33" s="65">
        <f>SUM(N21:N24)</f>
        <v>281595</v>
      </c>
      <c r="O33" s="39">
        <f>SUM(N33/L33)</f>
        <v>0.9521064376521504</v>
      </c>
      <c r="P33" s="96">
        <f>SUM(P21:P24)</f>
        <v>214392</v>
      </c>
      <c r="Q33" s="39">
        <f>P33/N33</f>
        <v>0.7613487455388057</v>
      </c>
      <c r="S33" s="55" t="s">
        <v>71</v>
      </c>
      <c r="T33" s="38">
        <f>SUM(T21:T24)</f>
        <v>45537</v>
      </c>
      <c r="U33" s="38">
        <f>SUM(U21:U24)</f>
        <v>45199</v>
      </c>
      <c r="V33" s="85">
        <f>U33/T33</f>
        <v>0.9925774644794343</v>
      </c>
      <c r="W33" s="38">
        <f>SUM(W21:W24)</f>
        <v>49505</v>
      </c>
      <c r="X33" s="39">
        <f>SUM(W33/U33)</f>
        <v>1.0952675944158057</v>
      </c>
      <c r="Y33" s="96">
        <f>SUM(Y21:Y24)</f>
        <v>44636</v>
      </c>
      <c r="Z33" s="39">
        <f>Y33/W33</f>
        <v>0.9016462983537017</v>
      </c>
      <c r="AB33" s="55" t="s">
        <v>59</v>
      </c>
      <c r="AC33" s="38">
        <f>SUM(AC21:AC32)</f>
        <v>4826077</v>
      </c>
      <c r="AD33" s="38">
        <f>SUM(AD21:AD32)</f>
        <v>5061377</v>
      </c>
      <c r="AE33" s="39">
        <f t="shared" si="13"/>
        <v>1.0487559564424687</v>
      </c>
      <c r="AF33" s="38">
        <f>SUM(AF21:AF32)</f>
        <v>4124450</v>
      </c>
      <c r="AG33" s="39">
        <f>SUM(AF33/AD33)</f>
        <v>0.814886936894841</v>
      </c>
      <c r="AH33" s="116"/>
      <c r="AI33" s="121"/>
    </row>
    <row r="34" spans="1:35" ht="15.75">
      <c r="A34" s="35" t="s">
        <v>26</v>
      </c>
      <c r="B34" s="36">
        <f>SUM(B21:B32)</f>
        <v>830836</v>
      </c>
      <c r="C34" s="36">
        <f>SUM(C21:C32)</f>
        <v>922865</v>
      </c>
      <c r="D34" s="37">
        <f t="shared" si="8"/>
        <v>1.1107667457837649</v>
      </c>
      <c r="E34" s="36">
        <f>SUM(E21:E32)</f>
        <v>977705</v>
      </c>
      <c r="F34" s="37">
        <f>SUM(E34/C34)</f>
        <v>1.0594236426779648</v>
      </c>
      <c r="G34" s="130"/>
      <c r="H34" s="37"/>
      <c r="J34" s="35" t="s">
        <v>26</v>
      </c>
      <c r="K34" s="36">
        <f>SUM(K21:K32)</f>
        <v>860662</v>
      </c>
      <c r="L34" s="36">
        <f>SUM(L21:L32)</f>
        <v>929895</v>
      </c>
      <c r="M34" s="41">
        <f t="shared" si="10"/>
        <v>1.0804415670727883</v>
      </c>
      <c r="N34" s="36">
        <f>SUM(N21:N32)</f>
        <v>755239</v>
      </c>
      <c r="O34" s="37">
        <f>SUM(N34/L34)</f>
        <v>0.8121766435995462</v>
      </c>
      <c r="P34" s="91"/>
      <c r="Q34" s="37"/>
      <c r="S34" s="35" t="s">
        <v>26</v>
      </c>
      <c r="T34" s="36">
        <f>SUM(T21:T32)</f>
        <v>145305</v>
      </c>
      <c r="U34" s="36">
        <f>SUM(U21:U32)</f>
        <v>144888</v>
      </c>
      <c r="V34" s="86">
        <f>U34/T34</f>
        <v>0.9971301744606174</v>
      </c>
      <c r="W34" s="36">
        <f>SUM(W21:W32)</f>
        <v>140937</v>
      </c>
      <c r="X34" s="37">
        <f>SUM(W34/U34)</f>
        <v>0.9727306609243002</v>
      </c>
      <c r="Y34" s="91"/>
      <c r="Z34" s="37"/>
      <c r="AB34" s="35" t="s">
        <v>26</v>
      </c>
      <c r="AC34" s="44">
        <f>SUM(AC21:AC32)</f>
        <v>4826077</v>
      </c>
      <c r="AD34" s="36">
        <f>SUM(AD21:AD32)</f>
        <v>5061377</v>
      </c>
      <c r="AE34" s="37">
        <f t="shared" si="13"/>
        <v>1.0487559564424687</v>
      </c>
      <c r="AF34" s="36">
        <f>SUM(AF21:AF32)</f>
        <v>4124450</v>
      </c>
      <c r="AG34" s="37">
        <f>SUM(AF34/AD34)</f>
        <v>0.814886936894841</v>
      </c>
      <c r="AH34" s="114"/>
      <c r="AI34" s="119"/>
    </row>
    <row r="35" spans="1:28" ht="15.75">
      <c r="A35" s="22" t="s">
        <v>22</v>
      </c>
      <c r="J35" s="22" t="s">
        <v>21</v>
      </c>
      <c r="N35" s="45"/>
      <c r="O35" s="40"/>
      <c r="P35" s="105"/>
      <c r="Q35" s="40"/>
      <c r="S35" s="22" t="s">
        <v>28</v>
      </c>
      <c r="AB35" s="22" t="s">
        <v>50</v>
      </c>
    </row>
    <row r="36" ht="6" customHeight="1"/>
    <row r="37" spans="1:35" ht="15.75">
      <c r="A37" s="6" t="s">
        <v>42</v>
      </c>
      <c r="B37" s="1"/>
      <c r="C37" s="7"/>
      <c r="D37" s="1"/>
      <c r="E37" s="1"/>
      <c r="F37" s="1"/>
      <c r="G37" s="1"/>
      <c r="H37" s="1"/>
      <c r="J37" s="6" t="s">
        <v>3</v>
      </c>
      <c r="K37" s="1"/>
      <c r="L37" s="7"/>
      <c r="M37" s="1"/>
      <c r="N37" s="1"/>
      <c r="O37" s="1"/>
      <c r="P37" s="95"/>
      <c r="Q37" s="1"/>
      <c r="S37" s="6" t="s">
        <v>15</v>
      </c>
      <c r="T37" s="1"/>
      <c r="U37" s="7"/>
      <c r="V37" s="1"/>
      <c r="W37" s="1"/>
      <c r="X37" s="1"/>
      <c r="Y37" s="95"/>
      <c r="Z37" s="1"/>
      <c r="AB37" s="6" t="s">
        <v>19</v>
      </c>
      <c r="AC37" s="1"/>
      <c r="AD37" s="7"/>
      <c r="AE37" s="1"/>
      <c r="AF37" s="1"/>
      <c r="AG37" s="1"/>
      <c r="AH37" s="95"/>
      <c r="AI37" s="103"/>
    </row>
    <row r="38" spans="1:35" ht="15.75">
      <c r="A38" s="4" t="s">
        <v>5</v>
      </c>
      <c r="B38" s="25" t="s">
        <v>6</v>
      </c>
      <c r="C38" s="4" t="s">
        <v>7</v>
      </c>
      <c r="D38" s="11" t="s">
        <v>8</v>
      </c>
      <c r="E38" s="4" t="s">
        <v>25</v>
      </c>
      <c r="F38" s="11" t="s">
        <v>8</v>
      </c>
      <c r="G38" s="11" t="s">
        <v>57</v>
      </c>
      <c r="H38" s="11" t="s">
        <v>58</v>
      </c>
      <c r="J38" s="4" t="s">
        <v>5</v>
      </c>
      <c r="K38" s="25" t="s">
        <v>6</v>
      </c>
      <c r="L38" s="4" t="s">
        <v>7</v>
      </c>
      <c r="M38" s="11" t="s">
        <v>8</v>
      </c>
      <c r="N38" s="4" t="s">
        <v>25</v>
      </c>
      <c r="O38" s="11" t="s">
        <v>8</v>
      </c>
      <c r="P38" s="88" t="s">
        <v>57</v>
      </c>
      <c r="Q38" s="11" t="s">
        <v>58</v>
      </c>
      <c r="S38" s="4" t="s">
        <v>5</v>
      </c>
      <c r="T38" s="25" t="s">
        <v>6</v>
      </c>
      <c r="U38" s="4" t="s">
        <v>7</v>
      </c>
      <c r="V38" s="11" t="s">
        <v>8</v>
      </c>
      <c r="W38" s="4" t="s">
        <v>25</v>
      </c>
      <c r="X38" s="11" t="s">
        <v>8</v>
      </c>
      <c r="Y38" s="88" t="s">
        <v>57</v>
      </c>
      <c r="Z38" s="11" t="s">
        <v>58</v>
      </c>
      <c r="AB38" s="4" t="s">
        <v>5</v>
      </c>
      <c r="AC38" s="25" t="s">
        <v>6</v>
      </c>
      <c r="AD38" s="4" t="s">
        <v>7</v>
      </c>
      <c r="AE38" s="11" t="s">
        <v>8</v>
      </c>
      <c r="AF38" s="4" t="s">
        <v>25</v>
      </c>
      <c r="AG38" s="11" t="s">
        <v>8</v>
      </c>
      <c r="AH38" s="88" t="s">
        <v>57</v>
      </c>
      <c r="AI38" s="101" t="s">
        <v>58</v>
      </c>
    </row>
    <row r="39" spans="1:35" ht="15.75">
      <c r="A39" s="4">
        <v>1</v>
      </c>
      <c r="B39" s="21">
        <v>2145</v>
      </c>
      <c r="C39" s="30">
        <v>1762</v>
      </c>
      <c r="D39" s="75">
        <f>C39/B39</f>
        <v>0.8214452214452215</v>
      </c>
      <c r="E39" s="30">
        <v>2173</v>
      </c>
      <c r="F39" s="31">
        <f aca="true" t="shared" si="15" ref="F39:F50">SUM(E39/C39)</f>
        <v>1.2332576617480135</v>
      </c>
      <c r="G39" s="128">
        <v>1974</v>
      </c>
      <c r="H39" s="31">
        <f>G39/E39</f>
        <v>0.9084215370455592</v>
      </c>
      <c r="J39" s="4">
        <v>1</v>
      </c>
      <c r="K39" s="30">
        <v>147894</v>
      </c>
      <c r="L39" s="30">
        <v>141024</v>
      </c>
      <c r="M39" s="31">
        <f aca="true" t="shared" si="16" ref="M39:M52">SUM(L39/K39)</f>
        <v>0.9535478112702341</v>
      </c>
      <c r="N39" s="30">
        <v>149892</v>
      </c>
      <c r="O39" s="10">
        <f aca="true" t="shared" si="17" ref="O39:O50">SUM(N39/L39)</f>
        <v>1.0628829135466304</v>
      </c>
      <c r="P39" s="97">
        <v>105814</v>
      </c>
      <c r="Q39" s="10">
        <f>P39/N39</f>
        <v>0.7059349398233394</v>
      </c>
      <c r="S39" s="4">
        <v>1</v>
      </c>
      <c r="T39" s="30">
        <v>72611</v>
      </c>
      <c r="U39" s="30">
        <v>80211</v>
      </c>
      <c r="V39" s="31">
        <f aca="true" t="shared" si="18" ref="V39:V52">SUM(U39/T39)</f>
        <v>1.1046673369048767</v>
      </c>
      <c r="W39" s="9">
        <v>96850</v>
      </c>
      <c r="X39" s="10">
        <f aca="true" t="shared" si="19" ref="X39:X50">SUM(W39/U39)</f>
        <v>1.2074403760082781</v>
      </c>
      <c r="Y39" s="124">
        <v>62609</v>
      </c>
      <c r="Z39" s="10">
        <f>Y39/W39</f>
        <v>0.6464532782653588</v>
      </c>
      <c r="AB39" s="4">
        <v>1</v>
      </c>
      <c r="AC39" s="30">
        <v>34240</v>
      </c>
      <c r="AD39" s="30">
        <v>32628</v>
      </c>
      <c r="AE39" s="31">
        <f aca="true" t="shared" si="20" ref="AE39:AE52">SUM(AD39/AC39)</f>
        <v>0.9529205607476635</v>
      </c>
      <c r="AF39" s="30">
        <v>34707</v>
      </c>
      <c r="AG39" s="31">
        <f aca="true" t="shared" si="21" ref="AG39:AG50">SUM(AF39/AD39)</f>
        <v>1.0637182787789627</v>
      </c>
      <c r="AH39" s="112">
        <v>27633</v>
      </c>
      <c r="AI39" s="20">
        <f>AH39/AF39</f>
        <v>0.7961794450687181</v>
      </c>
    </row>
    <row r="40" spans="1:35" ht="15.75">
      <c r="A40" s="4">
        <v>2</v>
      </c>
      <c r="B40" s="21">
        <v>2669</v>
      </c>
      <c r="C40" s="30">
        <v>1753</v>
      </c>
      <c r="D40" s="75">
        <f aca="true" t="shared" si="22" ref="D40:D52">C40/B40</f>
        <v>0.6568002997377295</v>
      </c>
      <c r="E40" s="30">
        <v>2571</v>
      </c>
      <c r="F40" s="31">
        <f t="shared" si="15"/>
        <v>1.4666286366229322</v>
      </c>
      <c r="G40" s="128">
        <v>2715</v>
      </c>
      <c r="H40" s="31">
        <f>G40/E40</f>
        <v>1.0560093348891482</v>
      </c>
      <c r="J40" s="4">
        <v>2</v>
      </c>
      <c r="K40" s="30">
        <v>159762</v>
      </c>
      <c r="L40" s="30">
        <v>156388</v>
      </c>
      <c r="M40" s="31">
        <f t="shared" si="16"/>
        <v>0.9788810856148521</v>
      </c>
      <c r="N40" s="30">
        <v>147423</v>
      </c>
      <c r="O40" s="10">
        <f t="shared" si="17"/>
        <v>0.9426746297669898</v>
      </c>
      <c r="P40" s="97">
        <v>110484</v>
      </c>
      <c r="Q40" s="10">
        <f>P40/N40</f>
        <v>0.7494352984269754</v>
      </c>
      <c r="S40" s="4">
        <v>2</v>
      </c>
      <c r="T40" s="30">
        <v>70296</v>
      </c>
      <c r="U40" s="30">
        <v>92884</v>
      </c>
      <c r="V40" s="31">
        <f t="shared" si="18"/>
        <v>1.321326960282235</v>
      </c>
      <c r="W40" s="9">
        <v>95986</v>
      </c>
      <c r="X40" s="10">
        <f t="shared" si="19"/>
        <v>1.0333964945523448</v>
      </c>
      <c r="Y40" s="124">
        <v>68481</v>
      </c>
      <c r="Z40" s="10">
        <f>Y40/W40</f>
        <v>0.7134477944700269</v>
      </c>
      <c r="AB40" s="4">
        <v>2</v>
      </c>
      <c r="AC40" s="30">
        <v>31372</v>
      </c>
      <c r="AD40" s="30">
        <v>35135</v>
      </c>
      <c r="AE40" s="31">
        <f t="shared" si="20"/>
        <v>1.1199477240851714</v>
      </c>
      <c r="AF40" s="30">
        <v>34987</v>
      </c>
      <c r="AG40" s="31">
        <f t="shared" si="21"/>
        <v>0.9957876761064466</v>
      </c>
      <c r="AH40" s="107">
        <v>27977</v>
      </c>
      <c r="AI40" s="31">
        <f>AH40/AF40</f>
        <v>0.7996398662360306</v>
      </c>
    </row>
    <row r="41" spans="1:35" ht="15.75">
      <c r="A41" s="4">
        <v>3</v>
      </c>
      <c r="B41" s="21">
        <v>2510</v>
      </c>
      <c r="C41" s="30">
        <v>2612</v>
      </c>
      <c r="D41" s="75">
        <f t="shared" si="22"/>
        <v>1.0406374501992033</v>
      </c>
      <c r="E41" s="30">
        <v>3232</v>
      </c>
      <c r="F41" s="31">
        <f t="shared" si="15"/>
        <v>1.237366003062787</v>
      </c>
      <c r="G41" s="128">
        <v>2853</v>
      </c>
      <c r="H41" s="31">
        <f>G41/E41</f>
        <v>0.8827351485148515</v>
      </c>
      <c r="J41" s="4">
        <v>3</v>
      </c>
      <c r="K41" s="30">
        <v>160717</v>
      </c>
      <c r="L41" s="30">
        <v>159482</v>
      </c>
      <c r="M41" s="31">
        <f t="shared" si="16"/>
        <v>0.9923156853350921</v>
      </c>
      <c r="N41" s="30">
        <v>150109</v>
      </c>
      <c r="O41" s="10">
        <f t="shared" si="17"/>
        <v>0.9412284771949185</v>
      </c>
      <c r="P41" s="97">
        <v>122633</v>
      </c>
      <c r="Q41" s="10">
        <f>P41/N41</f>
        <v>0.816959675968796</v>
      </c>
      <c r="S41" s="4">
        <v>3</v>
      </c>
      <c r="T41" s="30">
        <v>86607</v>
      </c>
      <c r="U41" s="30">
        <v>99614</v>
      </c>
      <c r="V41" s="31">
        <f t="shared" si="18"/>
        <v>1.1501841652522313</v>
      </c>
      <c r="W41" s="9">
        <v>100618</v>
      </c>
      <c r="X41" s="10">
        <f t="shared" si="19"/>
        <v>1.0100789045716465</v>
      </c>
      <c r="Y41" s="124">
        <v>79287</v>
      </c>
      <c r="Z41" s="10">
        <f>Y41/W41</f>
        <v>0.7880001590172733</v>
      </c>
      <c r="AB41" s="4">
        <v>3</v>
      </c>
      <c r="AC41" s="30">
        <v>34081</v>
      </c>
      <c r="AD41" s="30">
        <v>34188</v>
      </c>
      <c r="AE41" s="31">
        <f t="shared" si="20"/>
        <v>1.0031395792376985</v>
      </c>
      <c r="AF41" s="30">
        <v>35184</v>
      </c>
      <c r="AG41" s="31">
        <f t="shared" si="21"/>
        <v>1.0291330291330292</v>
      </c>
      <c r="AH41" s="107">
        <v>27897</v>
      </c>
      <c r="AI41" s="31">
        <f>AH41/AF41</f>
        <v>0.7928888130968622</v>
      </c>
    </row>
    <row r="42" spans="1:35" ht="15.75">
      <c r="A42" s="4">
        <v>4</v>
      </c>
      <c r="B42" s="21">
        <v>1679</v>
      </c>
      <c r="C42" s="30">
        <v>1819</v>
      </c>
      <c r="D42" s="75">
        <f t="shared" si="22"/>
        <v>1.0833829660512209</v>
      </c>
      <c r="E42" s="30">
        <v>1581</v>
      </c>
      <c r="F42" s="31">
        <f t="shared" si="15"/>
        <v>0.8691588785046729</v>
      </c>
      <c r="G42" s="128">
        <v>1625</v>
      </c>
      <c r="H42" s="31">
        <f>G42/E42</f>
        <v>1.027830487033523</v>
      </c>
      <c r="J42" s="4">
        <v>4</v>
      </c>
      <c r="K42" s="30">
        <v>132994</v>
      </c>
      <c r="L42" s="30">
        <v>138632</v>
      </c>
      <c r="M42" s="31">
        <f t="shared" si="16"/>
        <v>1.0423928899048078</v>
      </c>
      <c r="N42" s="30">
        <v>128243</v>
      </c>
      <c r="O42" s="10">
        <f t="shared" si="17"/>
        <v>0.9250605920710947</v>
      </c>
      <c r="P42" s="97">
        <v>100961</v>
      </c>
      <c r="Q42" s="10">
        <f>P42/N42</f>
        <v>0.7872632424381838</v>
      </c>
      <c r="S42" s="4">
        <v>4</v>
      </c>
      <c r="T42" s="30">
        <v>70422</v>
      </c>
      <c r="U42" s="30">
        <v>80431</v>
      </c>
      <c r="V42" s="31">
        <f t="shared" si="18"/>
        <v>1.1421288801794893</v>
      </c>
      <c r="W42" s="9">
        <v>77475</v>
      </c>
      <c r="X42" s="10">
        <f t="shared" si="19"/>
        <v>0.9632480013924979</v>
      </c>
      <c r="Y42" s="124">
        <v>53428</v>
      </c>
      <c r="Z42" s="10">
        <f>Y42/W42</f>
        <v>0.6896160051629558</v>
      </c>
      <c r="AB42" s="4">
        <v>4</v>
      </c>
      <c r="AC42" s="30">
        <v>28252</v>
      </c>
      <c r="AD42" s="30">
        <v>27848</v>
      </c>
      <c r="AE42" s="31">
        <f t="shared" si="20"/>
        <v>0.9857001274246071</v>
      </c>
      <c r="AF42" s="30">
        <v>28585</v>
      </c>
      <c r="AG42" s="31">
        <f t="shared" si="21"/>
        <v>1.0264650962367137</v>
      </c>
      <c r="AH42" s="107">
        <v>22469</v>
      </c>
      <c r="AI42" s="31">
        <f>AH42/AF42</f>
        <v>0.7860416302256428</v>
      </c>
    </row>
    <row r="43" spans="1:35" ht="15.75">
      <c r="A43" s="4">
        <v>5</v>
      </c>
      <c r="B43" s="21">
        <v>1415</v>
      </c>
      <c r="C43" s="30">
        <v>1366</v>
      </c>
      <c r="D43" s="75">
        <f t="shared" si="22"/>
        <v>0.9653710247349824</v>
      </c>
      <c r="E43" s="30">
        <v>1421</v>
      </c>
      <c r="F43" s="31">
        <f t="shared" si="15"/>
        <v>1.0402635431918008</v>
      </c>
      <c r="G43" s="128">
        <v>1385</v>
      </c>
      <c r="H43" s="31">
        <f>G43/E43</f>
        <v>0.9746657283603096</v>
      </c>
      <c r="J43" s="4">
        <v>5</v>
      </c>
      <c r="K43" s="30">
        <v>134905</v>
      </c>
      <c r="L43" s="30">
        <v>140728</v>
      </c>
      <c r="M43" s="31">
        <f t="shared" si="16"/>
        <v>1.0431637077943738</v>
      </c>
      <c r="N43" s="30">
        <v>129987</v>
      </c>
      <c r="O43" s="10">
        <f t="shared" si="17"/>
        <v>0.9236754590415553</v>
      </c>
      <c r="P43" s="97">
        <v>119135</v>
      </c>
      <c r="Q43" s="10">
        <f>P43/N43</f>
        <v>0.9165147283959165</v>
      </c>
      <c r="S43" s="4">
        <v>5</v>
      </c>
      <c r="T43" s="30">
        <v>73748</v>
      </c>
      <c r="U43" s="30">
        <v>81813</v>
      </c>
      <c r="V43" s="31">
        <f t="shared" si="18"/>
        <v>1.1093588978684168</v>
      </c>
      <c r="W43" s="9">
        <v>74473</v>
      </c>
      <c r="X43" s="10">
        <f t="shared" si="19"/>
        <v>0.9102832068253212</v>
      </c>
      <c r="Y43" s="124">
        <v>62715</v>
      </c>
      <c r="Z43" s="10">
        <f>Y43/W43</f>
        <v>0.8421172774025486</v>
      </c>
      <c r="AB43" s="4">
        <v>5</v>
      </c>
      <c r="AC43" s="30">
        <v>30013</v>
      </c>
      <c r="AD43" s="30">
        <v>29267</v>
      </c>
      <c r="AE43" s="31">
        <f t="shared" si="20"/>
        <v>0.975144104221504</v>
      </c>
      <c r="AF43" s="30">
        <v>29486</v>
      </c>
      <c r="AG43" s="31">
        <f t="shared" si="21"/>
        <v>1.00748283049168</v>
      </c>
      <c r="AH43" s="107">
        <v>25247</v>
      </c>
      <c r="AI43" s="31">
        <f>AH43/AF43</f>
        <v>0.856236858169979</v>
      </c>
    </row>
    <row r="44" spans="1:35" ht="16.5" thickBot="1">
      <c r="A44" s="46">
        <v>6</v>
      </c>
      <c r="B44" s="50">
        <v>1168</v>
      </c>
      <c r="C44" s="47">
        <v>1283</v>
      </c>
      <c r="D44" s="83">
        <f t="shared" si="22"/>
        <v>1.0984589041095891</v>
      </c>
      <c r="E44" s="73">
        <v>1075</v>
      </c>
      <c r="F44" s="79">
        <f t="shared" si="15"/>
        <v>0.8378799688230709</v>
      </c>
      <c r="G44" s="129"/>
      <c r="H44" s="48"/>
      <c r="J44" s="46">
        <v>6</v>
      </c>
      <c r="K44" s="47">
        <v>144504</v>
      </c>
      <c r="L44" s="47">
        <v>146310</v>
      </c>
      <c r="M44" s="48">
        <f t="shared" si="16"/>
        <v>1.0124979239329015</v>
      </c>
      <c r="N44" s="56">
        <v>144094</v>
      </c>
      <c r="O44" s="69">
        <f t="shared" si="17"/>
        <v>0.9848540769598797</v>
      </c>
      <c r="P44" s="98"/>
      <c r="Q44" s="81"/>
      <c r="S44" s="46">
        <v>6</v>
      </c>
      <c r="T44" s="47">
        <v>74117</v>
      </c>
      <c r="U44" s="47">
        <v>80114</v>
      </c>
      <c r="V44" s="48">
        <f t="shared" si="18"/>
        <v>1.0809126111418432</v>
      </c>
      <c r="W44" s="68">
        <v>77481</v>
      </c>
      <c r="X44" s="81">
        <f t="shared" si="19"/>
        <v>0.9671343335746562</v>
      </c>
      <c r="Y44" s="125"/>
      <c r="Z44" s="69"/>
      <c r="AB44" s="46">
        <v>6</v>
      </c>
      <c r="AC44" s="47">
        <v>29005</v>
      </c>
      <c r="AD44" s="47">
        <v>31550</v>
      </c>
      <c r="AE44" s="48">
        <f t="shared" si="20"/>
        <v>1.087743492501293</v>
      </c>
      <c r="AF44" s="47">
        <v>30716</v>
      </c>
      <c r="AG44" s="48">
        <f t="shared" si="21"/>
        <v>0.9735657686212361</v>
      </c>
      <c r="AH44" s="108"/>
      <c r="AI44" s="48"/>
    </row>
    <row r="45" spans="1:35" ht="15.75">
      <c r="A45" s="35">
        <v>7</v>
      </c>
      <c r="B45" s="24">
        <v>1686</v>
      </c>
      <c r="C45" s="36">
        <v>1603</v>
      </c>
      <c r="D45" s="84">
        <f t="shared" si="22"/>
        <v>0.9507710557532622</v>
      </c>
      <c r="E45" s="36">
        <v>1636</v>
      </c>
      <c r="F45" s="80">
        <f t="shared" si="15"/>
        <v>1.0205864004990644</v>
      </c>
      <c r="G45" s="130"/>
      <c r="H45" s="37"/>
      <c r="J45" s="35">
        <v>7</v>
      </c>
      <c r="K45" s="36">
        <v>169732</v>
      </c>
      <c r="L45" s="36">
        <v>152325</v>
      </c>
      <c r="M45" s="37">
        <f t="shared" si="16"/>
        <v>0.8974442061602997</v>
      </c>
      <c r="N45" s="36">
        <v>157190</v>
      </c>
      <c r="O45" s="37">
        <f t="shared" si="17"/>
        <v>1.031938289840801</v>
      </c>
      <c r="P45" s="91"/>
      <c r="Q45" s="82"/>
      <c r="S45" s="35">
        <v>7</v>
      </c>
      <c r="T45" s="36">
        <v>86437</v>
      </c>
      <c r="U45" s="36">
        <v>91483</v>
      </c>
      <c r="V45" s="37">
        <f t="shared" si="18"/>
        <v>1.0583777780348693</v>
      </c>
      <c r="W45" s="70">
        <v>91483</v>
      </c>
      <c r="X45" s="82">
        <f t="shared" si="19"/>
        <v>1</v>
      </c>
      <c r="Y45" s="126"/>
      <c r="Z45" s="71"/>
      <c r="AB45" s="35">
        <v>7</v>
      </c>
      <c r="AC45" s="36">
        <v>32645</v>
      </c>
      <c r="AD45" s="36">
        <v>30677</v>
      </c>
      <c r="AE45" s="37">
        <f t="shared" si="20"/>
        <v>0.9397151171695513</v>
      </c>
      <c r="AF45" s="36">
        <v>32122</v>
      </c>
      <c r="AG45" s="37">
        <f t="shared" si="21"/>
        <v>1.047103693320729</v>
      </c>
      <c r="AH45" s="109"/>
      <c r="AI45" s="37"/>
    </row>
    <row r="46" spans="1:35" ht="15.75">
      <c r="A46" s="4">
        <v>8</v>
      </c>
      <c r="B46" s="21">
        <v>2138</v>
      </c>
      <c r="C46" s="30">
        <v>2120</v>
      </c>
      <c r="D46" s="75">
        <f t="shared" si="22"/>
        <v>0.9915809167446211</v>
      </c>
      <c r="E46" s="30">
        <v>2716</v>
      </c>
      <c r="F46" s="31">
        <f t="shared" si="15"/>
        <v>1.2811320754716982</v>
      </c>
      <c r="G46" s="128"/>
      <c r="H46" s="31"/>
      <c r="J46" s="4">
        <v>8</v>
      </c>
      <c r="K46" s="30">
        <v>182380</v>
      </c>
      <c r="L46" s="30">
        <v>176036</v>
      </c>
      <c r="M46" s="31">
        <f t="shared" si="16"/>
        <v>0.9652154841539643</v>
      </c>
      <c r="N46" s="30">
        <v>180411</v>
      </c>
      <c r="O46" s="31">
        <f t="shared" si="17"/>
        <v>1.0248528710036584</v>
      </c>
      <c r="P46" s="89"/>
      <c r="Q46" s="10"/>
      <c r="S46" s="4">
        <v>8</v>
      </c>
      <c r="T46" s="30">
        <v>95707</v>
      </c>
      <c r="U46" s="30">
        <v>104536</v>
      </c>
      <c r="V46" s="31">
        <f t="shared" si="18"/>
        <v>1.0922503056202786</v>
      </c>
      <c r="W46" s="9">
        <v>104989</v>
      </c>
      <c r="X46" s="10">
        <f t="shared" si="19"/>
        <v>1.0043334353715467</v>
      </c>
      <c r="Y46" s="124"/>
      <c r="Z46" s="10"/>
      <c r="AB46" s="4">
        <v>8</v>
      </c>
      <c r="AC46" s="30">
        <v>33412</v>
      </c>
      <c r="AD46" s="30">
        <v>32878</v>
      </c>
      <c r="AE46" s="31">
        <f t="shared" si="20"/>
        <v>0.9840177181850832</v>
      </c>
      <c r="AF46" s="30">
        <v>33779</v>
      </c>
      <c r="AG46" s="31">
        <f t="shared" si="21"/>
        <v>1.0274043433298863</v>
      </c>
      <c r="AH46" s="107"/>
      <c r="AI46" s="31"/>
    </row>
    <row r="47" spans="1:35" ht="15.75">
      <c r="A47" s="4">
        <v>9</v>
      </c>
      <c r="B47" s="21">
        <v>2316</v>
      </c>
      <c r="C47" s="30">
        <v>2096</v>
      </c>
      <c r="D47" s="75">
        <f t="shared" si="22"/>
        <v>0.9050086355785838</v>
      </c>
      <c r="E47" s="30">
        <v>1591</v>
      </c>
      <c r="F47" s="31">
        <f t="shared" si="15"/>
        <v>0.7590648854961832</v>
      </c>
      <c r="G47" s="128"/>
      <c r="H47" s="31"/>
      <c r="J47" s="4">
        <v>9</v>
      </c>
      <c r="K47" s="30">
        <v>174180</v>
      </c>
      <c r="L47" s="30">
        <v>157524</v>
      </c>
      <c r="M47" s="31">
        <f t="shared" si="16"/>
        <v>0.904374784705477</v>
      </c>
      <c r="N47" s="30">
        <v>87965</v>
      </c>
      <c r="O47" s="31">
        <f t="shared" si="17"/>
        <v>0.5584228435032123</v>
      </c>
      <c r="P47" s="89"/>
      <c r="Q47" s="10"/>
      <c r="S47" s="4">
        <v>9</v>
      </c>
      <c r="T47" s="30">
        <v>87632</v>
      </c>
      <c r="U47" s="30">
        <v>92580</v>
      </c>
      <c r="V47" s="31">
        <f t="shared" si="18"/>
        <v>1.0564633923680846</v>
      </c>
      <c r="W47" s="9">
        <v>57795</v>
      </c>
      <c r="X47" s="10">
        <f t="shared" si="19"/>
        <v>0.6242709008425146</v>
      </c>
      <c r="Y47" s="124"/>
      <c r="Z47" s="10"/>
      <c r="AB47" s="4">
        <v>9</v>
      </c>
      <c r="AC47" s="30">
        <v>32630</v>
      </c>
      <c r="AD47" s="30">
        <v>32524</v>
      </c>
      <c r="AE47" s="31">
        <f t="shared" si="20"/>
        <v>0.9967514557155991</v>
      </c>
      <c r="AF47" s="30">
        <v>21896</v>
      </c>
      <c r="AG47" s="31">
        <f t="shared" si="21"/>
        <v>0.6732259254704218</v>
      </c>
      <c r="AH47" s="107"/>
      <c r="AI47" s="31"/>
    </row>
    <row r="48" spans="1:35" ht="15.75">
      <c r="A48" s="4">
        <v>10</v>
      </c>
      <c r="B48" s="21">
        <v>1274</v>
      </c>
      <c r="C48" s="30">
        <v>1459</v>
      </c>
      <c r="D48" s="75">
        <f t="shared" si="22"/>
        <v>1.1452119309262165</v>
      </c>
      <c r="E48" s="30">
        <v>1044</v>
      </c>
      <c r="F48" s="31">
        <f t="shared" si="15"/>
        <v>0.7155586017820424</v>
      </c>
      <c r="G48" s="128"/>
      <c r="H48" s="31"/>
      <c r="J48" s="4">
        <v>10</v>
      </c>
      <c r="K48" s="30">
        <v>137086</v>
      </c>
      <c r="L48" s="30">
        <v>146880</v>
      </c>
      <c r="M48" s="31">
        <f t="shared" si="16"/>
        <v>1.0714442029091227</v>
      </c>
      <c r="N48" s="30">
        <v>67440</v>
      </c>
      <c r="O48" s="31">
        <f t="shared" si="17"/>
        <v>0.4591503267973856</v>
      </c>
      <c r="P48" s="89"/>
      <c r="Q48" s="10"/>
      <c r="S48" s="4">
        <v>10</v>
      </c>
      <c r="T48" s="30">
        <v>79045</v>
      </c>
      <c r="U48" s="30">
        <v>74574</v>
      </c>
      <c r="V48" s="31">
        <f t="shared" si="18"/>
        <v>0.9434372825605668</v>
      </c>
      <c r="W48" s="9">
        <v>33051</v>
      </c>
      <c r="X48" s="10">
        <f t="shared" si="19"/>
        <v>0.44319736101053986</v>
      </c>
      <c r="Y48" s="124"/>
      <c r="Z48" s="10"/>
      <c r="AB48" s="4">
        <v>10</v>
      </c>
      <c r="AC48" s="30">
        <v>31045</v>
      </c>
      <c r="AD48" s="30">
        <v>27229</v>
      </c>
      <c r="AE48" s="31">
        <f t="shared" si="20"/>
        <v>0.877081655661137</v>
      </c>
      <c r="AF48" s="30">
        <v>15129</v>
      </c>
      <c r="AG48" s="31">
        <f t="shared" si="21"/>
        <v>0.5556208454221602</v>
      </c>
      <c r="AH48" s="107"/>
      <c r="AI48" s="31"/>
    </row>
    <row r="49" spans="1:35" ht="15.75">
      <c r="A49" s="4">
        <v>11</v>
      </c>
      <c r="B49" s="21">
        <v>1696</v>
      </c>
      <c r="C49" s="30">
        <v>1768</v>
      </c>
      <c r="D49" s="75">
        <f t="shared" si="22"/>
        <v>1.0424528301886793</v>
      </c>
      <c r="E49" s="30">
        <v>1304</v>
      </c>
      <c r="F49" s="31">
        <f t="shared" si="15"/>
        <v>0.7375565610859729</v>
      </c>
      <c r="G49" s="128"/>
      <c r="H49" s="31"/>
      <c r="J49" s="4">
        <v>11</v>
      </c>
      <c r="K49" s="30">
        <v>151027</v>
      </c>
      <c r="L49" s="30">
        <v>142806</v>
      </c>
      <c r="M49" s="20">
        <f t="shared" si="16"/>
        <v>0.9455660246181147</v>
      </c>
      <c r="N49" s="30">
        <v>58549</v>
      </c>
      <c r="O49" s="31">
        <f t="shared" si="17"/>
        <v>0.40998977633992967</v>
      </c>
      <c r="P49" s="89"/>
      <c r="Q49" s="10"/>
      <c r="S49" s="4">
        <v>11</v>
      </c>
      <c r="T49" s="30">
        <v>80061</v>
      </c>
      <c r="U49" s="30">
        <v>85265</v>
      </c>
      <c r="V49" s="31">
        <f t="shared" si="18"/>
        <v>1.0650004371666604</v>
      </c>
      <c r="W49" s="9">
        <v>38090</v>
      </c>
      <c r="X49" s="10">
        <f t="shared" si="19"/>
        <v>0.4467249164369906</v>
      </c>
      <c r="Y49" s="124"/>
      <c r="Z49" s="10"/>
      <c r="AB49" s="4">
        <v>11</v>
      </c>
      <c r="AC49" s="30">
        <v>31698</v>
      </c>
      <c r="AD49" s="30">
        <v>32520</v>
      </c>
      <c r="AE49" s="31">
        <f t="shared" si="20"/>
        <v>1.0259322354722695</v>
      </c>
      <c r="AF49" s="30">
        <v>15595</v>
      </c>
      <c r="AG49" s="31">
        <f t="shared" si="21"/>
        <v>0.47955104551045513</v>
      </c>
      <c r="AH49" s="107"/>
      <c r="AI49" s="31"/>
    </row>
    <row r="50" spans="1:35" ht="16.5" thickBot="1">
      <c r="A50" s="46">
        <v>12</v>
      </c>
      <c r="B50" s="50">
        <v>1378</v>
      </c>
      <c r="C50" s="47">
        <v>2067</v>
      </c>
      <c r="D50" s="83">
        <f t="shared" si="22"/>
        <v>1.5</v>
      </c>
      <c r="E50" s="47">
        <v>2059</v>
      </c>
      <c r="F50" s="48">
        <f t="shared" si="15"/>
        <v>0.996129656507015</v>
      </c>
      <c r="G50" s="131"/>
      <c r="H50" s="79"/>
      <c r="J50" s="53">
        <v>12</v>
      </c>
      <c r="K50" s="56">
        <v>130405</v>
      </c>
      <c r="L50" s="56">
        <v>157483</v>
      </c>
      <c r="M50" s="62">
        <f t="shared" si="16"/>
        <v>1.2076454123691576</v>
      </c>
      <c r="N50" s="56">
        <v>106677</v>
      </c>
      <c r="O50" s="57">
        <f t="shared" si="17"/>
        <v>0.6773874005448207</v>
      </c>
      <c r="P50" s="92"/>
      <c r="Q50" s="69"/>
      <c r="S50" s="46">
        <v>12</v>
      </c>
      <c r="T50" s="47">
        <v>81055</v>
      </c>
      <c r="U50" s="47">
        <v>85308</v>
      </c>
      <c r="V50" s="48">
        <f t="shared" si="18"/>
        <v>1.0524705446918758</v>
      </c>
      <c r="W50" s="68">
        <v>53655</v>
      </c>
      <c r="X50" s="69">
        <f t="shared" si="19"/>
        <v>0.6289562526375018</v>
      </c>
      <c r="Y50" s="127"/>
      <c r="Z50" s="81"/>
      <c r="AB50" s="53">
        <v>12</v>
      </c>
      <c r="AC50" s="56">
        <v>32080</v>
      </c>
      <c r="AD50" s="56">
        <v>32314</v>
      </c>
      <c r="AE50" s="57">
        <f t="shared" si="20"/>
        <v>1.007294264339152</v>
      </c>
      <c r="AF50" s="56">
        <v>21731</v>
      </c>
      <c r="AG50" s="57">
        <f t="shared" si="21"/>
        <v>0.672494893854057</v>
      </c>
      <c r="AH50" s="110"/>
      <c r="AI50" s="79"/>
    </row>
    <row r="51" spans="1:35" ht="16.5" thickBot="1">
      <c r="A51" s="53" t="s">
        <v>82</v>
      </c>
      <c r="B51" s="56">
        <f>SUM(B39:B43)</f>
        <v>10418</v>
      </c>
      <c r="C51" s="63">
        <f>SUM(C39:C43)</f>
        <v>9312</v>
      </c>
      <c r="D51" s="77">
        <f t="shared" si="22"/>
        <v>0.8938375887886351</v>
      </c>
      <c r="E51" s="64">
        <f>SUM(E39:E43)</f>
        <v>10978</v>
      </c>
      <c r="F51" s="39">
        <f>SUM(E51/C51)</f>
        <v>1.1789089347079038</v>
      </c>
      <c r="G51" s="132">
        <f>SUM(G39:G43)</f>
        <v>10552</v>
      </c>
      <c r="H51" s="39">
        <f>G51/E51</f>
        <v>0.9611951175077428</v>
      </c>
      <c r="J51" s="55" t="s">
        <v>74</v>
      </c>
      <c r="K51" s="38">
        <f>SUM(K39:K43)</f>
        <v>736272</v>
      </c>
      <c r="L51" s="38">
        <f>SUM(L39:L43)</f>
        <v>736254</v>
      </c>
      <c r="M51" s="39">
        <f t="shared" si="16"/>
        <v>0.9999755525132017</v>
      </c>
      <c r="N51" s="42">
        <f>SUM(N39:N43)</f>
        <v>705654</v>
      </c>
      <c r="O51" s="67">
        <f>SUM(N51/L51)</f>
        <v>0.958438256362614</v>
      </c>
      <c r="P51" s="93">
        <f>SUM(P39:P43)</f>
        <v>559027</v>
      </c>
      <c r="Q51" s="67">
        <f>P51/N51</f>
        <v>0.7922111969888925</v>
      </c>
      <c r="S51" s="53" t="s">
        <v>78</v>
      </c>
      <c r="T51" s="56">
        <f>SUM(T39:T43)</f>
        <v>373684</v>
      </c>
      <c r="U51" s="56">
        <f>SUM(U39:U43)</f>
        <v>434953</v>
      </c>
      <c r="V51" s="57">
        <f t="shared" si="18"/>
        <v>1.163959388146134</v>
      </c>
      <c r="W51" s="56">
        <f>SUM(W39:W43)</f>
        <v>445402</v>
      </c>
      <c r="X51" s="72">
        <f>SUM(W51/U51)</f>
        <v>1.0240232852745008</v>
      </c>
      <c r="Y51" s="122">
        <f>SUM(Y39:Y43)</f>
        <v>326520</v>
      </c>
      <c r="Z51" s="67">
        <f>Y51/W51</f>
        <v>0.7330905563962443</v>
      </c>
      <c r="AB51" s="55" t="s">
        <v>73</v>
      </c>
      <c r="AC51" s="38">
        <f>SUM(AC39:AC43)</f>
        <v>157958</v>
      </c>
      <c r="AD51" s="38">
        <f>SUM(AD39:AD43)</f>
        <v>159066</v>
      </c>
      <c r="AE51" s="39">
        <f t="shared" si="20"/>
        <v>1.0070145228478455</v>
      </c>
      <c r="AF51" s="42">
        <f>SUM(AF39:AF43)</f>
        <v>162949</v>
      </c>
      <c r="AG51" s="39">
        <f>SUM(AF51/AD51)</f>
        <v>1.02441125067582</v>
      </c>
      <c r="AH51" s="111">
        <f>SUM(AH39:AH43)</f>
        <v>131223</v>
      </c>
      <c r="AI51" s="39">
        <f>AH51/AF51</f>
        <v>0.8053010451122744</v>
      </c>
    </row>
    <row r="52" spans="1:35" ht="15.75">
      <c r="A52" s="35" t="s">
        <v>26</v>
      </c>
      <c r="B52" s="36">
        <f>SUM(B39:B50)</f>
        <v>22074</v>
      </c>
      <c r="C52" s="36">
        <f>SUM(C39:C50)</f>
        <v>21708</v>
      </c>
      <c r="D52" s="76">
        <f t="shared" si="22"/>
        <v>0.983419407447676</v>
      </c>
      <c r="E52" s="36">
        <f>SUM(E39:E50)</f>
        <v>22403</v>
      </c>
      <c r="F52" s="37">
        <f>SUM(E52/C52)</f>
        <v>1.0320158466924636</v>
      </c>
      <c r="G52" s="130"/>
      <c r="H52" s="37"/>
      <c r="J52" s="35" t="s">
        <v>26</v>
      </c>
      <c r="K52" s="36">
        <f>SUM(K39:K50)</f>
        <v>1825586</v>
      </c>
      <c r="L52" s="36">
        <v>1817643</v>
      </c>
      <c r="M52" s="37">
        <f t="shared" si="16"/>
        <v>0.9956490682991653</v>
      </c>
      <c r="N52" s="36">
        <f>SUM(N39:N50)</f>
        <v>1507980</v>
      </c>
      <c r="O52" s="37">
        <f>SUM(N52/L52)</f>
        <v>0.8296348622914401</v>
      </c>
      <c r="P52" s="91"/>
      <c r="Q52" s="71"/>
      <c r="S52" s="35" t="s">
        <v>26</v>
      </c>
      <c r="T52" s="36">
        <f>SUM(T39:T50)</f>
        <v>957738</v>
      </c>
      <c r="U52" s="36">
        <f>SUM(U39:U50)</f>
        <v>1048813</v>
      </c>
      <c r="V52" s="37">
        <f t="shared" si="18"/>
        <v>1.0950938565662007</v>
      </c>
      <c r="W52" s="70">
        <f>SUM(W39:W50)</f>
        <v>901946</v>
      </c>
      <c r="X52" s="71">
        <f>SUM(W52/U52)</f>
        <v>0.8599683642365227</v>
      </c>
      <c r="Y52" s="126"/>
      <c r="Z52" s="71"/>
      <c r="AB52" s="35" t="s">
        <v>26</v>
      </c>
      <c r="AC52" s="36">
        <f>SUM(AC39:AC50)</f>
        <v>380473</v>
      </c>
      <c r="AD52" s="36">
        <f>SUM(AD39:AD50)</f>
        <v>378758</v>
      </c>
      <c r="AE52" s="37">
        <f t="shared" si="20"/>
        <v>0.9954924528153115</v>
      </c>
      <c r="AF52" s="36">
        <f>SUM(AF39:AF50)</f>
        <v>333917</v>
      </c>
      <c r="AG52" s="37">
        <f>SUM(AF52/AD52)</f>
        <v>0.8816104214300424</v>
      </c>
      <c r="AH52" s="109"/>
      <c r="AI52" s="37"/>
    </row>
    <row r="53" spans="1:28" ht="15.75">
      <c r="A53" s="22" t="s">
        <v>43</v>
      </c>
      <c r="E53" s="45"/>
      <c r="F53" s="40"/>
      <c r="G53" s="40"/>
      <c r="H53" s="40"/>
      <c r="J53" s="22" t="s">
        <v>30</v>
      </c>
      <c r="S53" s="22" t="s">
        <v>20</v>
      </c>
      <c r="AB53" s="22" t="s">
        <v>31</v>
      </c>
    </row>
    <row r="54" ht="6" customHeight="1"/>
    <row r="55" spans="1:35" ht="15.75">
      <c r="A55" s="6" t="s">
        <v>18</v>
      </c>
      <c r="B55" s="1"/>
      <c r="C55" s="7"/>
      <c r="D55" s="1"/>
      <c r="E55" s="1"/>
      <c r="F55" s="1"/>
      <c r="G55" s="1"/>
      <c r="H55" s="1"/>
      <c r="J55" s="6" t="s">
        <v>32</v>
      </c>
      <c r="K55" s="1"/>
      <c r="L55" s="7"/>
      <c r="M55" s="1"/>
      <c r="N55" s="1"/>
      <c r="O55" s="1"/>
      <c r="P55" s="95"/>
      <c r="Q55" s="1"/>
      <c r="S55" s="6" t="s">
        <v>33</v>
      </c>
      <c r="T55" s="1"/>
      <c r="U55" s="7"/>
      <c r="V55" s="1"/>
      <c r="W55" s="1"/>
      <c r="X55" s="1"/>
      <c r="Y55" s="95"/>
      <c r="Z55" s="1"/>
      <c r="AB55" s="6" t="s">
        <v>34</v>
      </c>
      <c r="AC55" s="1"/>
      <c r="AD55" s="7"/>
      <c r="AE55" s="1"/>
      <c r="AF55" s="1"/>
      <c r="AG55" s="1"/>
      <c r="AH55" s="95"/>
      <c r="AI55" s="103"/>
    </row>
    <row r="56" spans="1:35" ht="15.75">
      <c r="A56" s="4" t="s">
        <v>5</v>
      </c>
      <c r="B56" s="25" t="s">
        <v>6</v>
      </c>
      <c r="C56" s="4" t="s">
        <v>7</v>
      </c>
      <c r="D56" s="11" t="s">
        <v>8</v>
      </c>
      <c r="E56" s="4" t="s">
        <v>25</v>
      </c>
      <c r="F56" s="11" t="s">
        <v>8</v>
      </c>
      <c r="G56" s="11" t="s">
        <v>57</v>
      </c>
      <c r="H56" s="11" t="s">
        <v>58</v>
      </c>
      <c r="J56" s="4" t="s">
        <v>5</v>
      </c>
      <c r="K56" s="25" t="s">
        <v>45</v>
      </c>
      <c r="L56" s="4" t="s">
        <v>7</v>
      </c>
      <c r="M56" s="11" t="s">
        <v>8</v>
      </c>
      <c r="N56" s="4" t="s">
        <v>25</v>
      </c>
      <c r="O56" s="11" t="s">
        <v>8</v>
      </c>
      <c r="P56" s="88" t="s">
        <v>57</v>
      </c>
      <c r="Q56" s="11" t="s">
        <v>58</v>
      </c>
      <c r="S56" s="4" t="s">
        <v>5</v>
      </c>
      <c r="T56" s="25" t="s">
        <v>6</v>
      </c>
      <c r="U56" s="4" t="s">
        <v>7</v>
      </c>
      <c r="V56" s="11" t="s">
        <v>8</v>
      </c>
      <c r="W56" s="4" t="s">
        <v>25</v>
      </c>
      <c r="X56" s="11" t="s">
        <v>8</v>
      </c>
      <c r="Y56" s="88" t="s">
        <v>57</v>
      </c>
      <c r="Z56" s="11" t="s">
        <v>58</v>
      </c>
      <c r="AB56" s="4" t="s">
        <v>5</v>
      </c>
      <c r="AC56" s="25" t="s">
        <v>6</v>
      </c>
      <c r="AD56" s="4" t="s">
        <v>7</v>
      </c>
      <c r="AE56" s="11" t="s">
        <v>8</v>
      </c>
      <c r="AF56" s="4" t="s">
        <v>25</v>
      </c>
      <c r="AG56" s="11" t="s">
        <v>8</v>
      </c>
      <c r="AH56" s="88" t="s">
        <v>57</v>
      </c>
      <c r="AI56" s="101" t="s">
        <v>58</v>
      </c>
    </row>
    <row r="57" spans="1:35" ht="15.75">
      <c r="A57" s="4">
        <v>1</v>
      </c>
      <c r="B57" s="30">
        <v>60616</v>
      </c>
      <c r="C57" s="30">
        <v>50261</v>
      </c>
      <c r="D57" s="31">
        <f aca="true" t="shared" si="23" ref="D57:D70">SUM(C57/B57)</f>
        <v>0.8291705160353702</v>
      </c>
      <c r="E57" s="30">
        <v>60600</v>
      </c>
      <c r="F57" s="31">
        <f aca="true" t="shared" si="24" ref="F57:F68">SUM(E57/C57)</f>
        <v>1.2057062135651897</v>
      </c>
      <c r="G57" s="128">
        <v>52300</v>
      </c>
      <c r="H57" s="31">
        <f>G57/E57</f>
        <v>0.863036303630363</v>
      </c>
      <c r="J57" s="4">
        <v>1</v>
      </c>
      <c r="K57" s="30">
        <v>13696</v>
      </c>
      <c r="L57" s="30">
        <v>13362</v>
      </c>
      <c r="M57" s="31">
        <f aca="true" t="shared" si="25" ref="M57:M70">SUM(L57/K57)</f>
        <v>0.9756133177570093</v>
      </c>
      <c r="N57" s="30">
        <v>16000</v>
      </c>
      <c r="O57" s="31">
        <f aca="true" t="shared" si="26" ref="O57:O68">SUM(N57/L57)</f>
        <v>1.197425535099536</v>
      </c>
      <c r="P57" s="89">
        <v>14469</v>
      </c>
      <c r="Q57" s="31">
        <f>P57/N57</f>
        <v>0.9043125</v>
      </c>
      <c r="S57" s="4">
        <v>1</v>
      </c>
      <c r="T57" s="21">
        <v>3010</v>
      </c>
      <c r="U57" s="30">
        <v>2495</v>
      </c>
      <c r="V57" s="20">
        <f aca="true" t="shared" si="27" ref="V57:V70">SUM(U57/T57)</f>
        <v>0.8289036544850499</v>
      </c>
      <c r="W57" s="30">
        <v>2899</v>
      </c>
      <c r="X57" s="31">
        <f aca="true" t="shared" si="28" ref="X57:X68">SUM(W57/U57)</f>
        <v>1.1619238476953908</v>
      </c>
      <c r="Y57" s="89">
        <v>2593</v>
      </c>
      <c r="Z57" s="31">
        <f>Y57/W57</f>
        <v>0.8944463608140738</v>
      </c>
      <c r="AB57" s="4">
        <v>1</v>
      </c>
      <c r="AC57" s="30">
        <v>2863</v>
      </c>
      <c r="AD57" s="30">
        <v>2738</v>
      </c>
      <c r="AE57" s="31">
        <f aca="true" t="shared" si="29" ref="AE57:AE70">SUM(AD57/AC57)</f>
        <v>0.9563395040167656</v>
      </c>
      <c r="AF57" s="9">
        <v>1696</v>
      </c>
      <c r="AG57" s="10">
        <f aca="true" t="shared" si="30" ref="AG57:AG68">SUM(AF57/AD57)</f>
        <v>0.6194302410518627</v>
      </c>
      <c r="AH57" s="97">
        <v>1939</v>
      </c>
      <c r="AI57" s="10">
        <f>AH57/AF57</f>
        <v>1.1432783018867925</v>
      </c>
    </row>
    <row r="58" spans="1:35" ht="15.75">
      <c r="A58" s="4">
        <v>2</v>
      </c>
      <c r="B58" s="30">
        <v>61805</v>
      </c>
      <c r="C58" s="30">
        <v>68456</v>
      </c>
      <c r="D58" s="31">
        <f t="shared" si="23"/>
        <v>1.1076126526980017</v>
      </c>
      <c r="E58" s="30">
        <v>64300</v>
      </c>
      <c r="F58" s="31">
        <f t="shared" si="24"/>
        <v>0.9392894706088583</v>
      </c>
      <c r="G58" s="128">
        <v>59600</v>
      </c>
      <c r="H58" s="31">
        <f>G58/E58</f>
        <v>0.926905132192846</v>
      </c>
      <c r="J58" s="4">
        <v>2</v>
      </c>
      <c r="K58" s="30">
        <v>17693</v>
      </c>
      <c r="L58" s="30">
        <v>16425</v>
      </c>
      <c r="M58" s="31">
        <f t="shared" si="25"/>
        <v>0.9283332391341208</v>
      </c>
      <c r="N58" s="30">
        <v>17374</v>
      </c>
      <c r="O58" s="31">
        <f t="shared" si="26"/>
        <v>1.0577777777777777</v>
      </c>
      <c r="P58" s="89">
        <v>17374</v>
      </c>
      <c r="Q58" s="31">
        <f>P58/N58</f>
        <v>1</v>
      </c>
      <c r="S58" s="4">
        <v>2</v>
      </c>
      <c r="T58" s="21">
        <v>2730</v>
      </c>
      <c r="U58" s="30">
        <v>1742</v>
      </c>
      <c r="V58" s="20">
        <f t="shared" si="27"/>
        <v>0.638095238095238</v>
      </c>
      <c r="W58" s="30">
        <v>2220</v>
      </c>
      <c r="X58" s="31">
        <f t="shared" si="28"/>
        <v>1.2743972445464984</v>
      </c>
      <c r="Y58" s="89">
        <v>2207</v>
      </c>
      <c r="Z58" s="31">
        <f>Y58/W58</f>
        <v>0.9941441441441441</v>
      </c>
      <c r="AB58" s="4">
        <v>2</v>
      </c>
      <c r="AC58" s="30">
        <v>2601</v>
      </c>
      <c r="AD58" s="30">
        <v>3507</v>
      </c>
      <c r="AE58" s="31">
        <f t="shared" si="29"/>
        <v>1.348327566320646</v>
      </c>
      <c r="AF58" s="9">
        <v>1152</v>
      </c>
      <c r="AG58" s="10">
        <f t="shared" si="30"/>
        <v>0.32848588537211293</v>
      </c>
      <c r="AH58" s="97">
        <v>1769</v>
      </c>
      <c r="AI58" s="10">
        <f>AH58/AF58</f>
        <v>1.5355902777777777</v>
      </c>
    </row>
    <row r="59" spans="1:37" ht="15.75">
      <c r="A59" s="4">
        <v>3</v>
      </c>
      <c r="B59" s="30">
        <v>71410</v>
      </c>
      <c r="C59" s="30">
        <v>73327</v>
      </c>
      <c r="D59" s="31">
        <f t="shared" si="23"/>
        <v>1.0268449796947205</v>
      </c>
      <c r="E59" s="30">
        <v>70500</v>
      </c>
      <c r="F59" s="31">
        <f t="shared" si="24"/>
        <v>0.9614466703942613</v>
      </c>
      <c r="G59" s="128">
        <v>69600</v>
      </c>
      <c r="H59" s="31">
        <f>G59/E59</f>
        <v>0.9872340425531915</v>
      </c>
      <c r="J59" s="4">
        <v>3</v>
      </c>
      <c r="K59" s="30">
        <v>13741</v>
      </c>
      <c r="L59" s="30">
        <v>13635</v>
      </c>
      <c r="M59" s="31">
        <f t="shared" si="25"/>
        <v>0.9922858598355287</v>
      </c>
      <c r="N59" s="30">
        <v>16184</v>
      </c>
      <c r="O59" s="31">
        <f t="shared" si="26"/>
        <v>1.186945361202787</v>
      </c>
      <c r="P59" s="89">
        <v>18126</v>
      </c>
      <c r="Q59" s="31">
        <f>P59/N59</f>
        <v>1.119995056846268</v>
      </c>
      <c r="S59" s="4">
        <v>3</v>
      </c>
      <c r="T59" s="21">
        <v>3811</v>
      </c>
      <c r="U59" s="30">
        <v>2489</v>
      </c>
      <c r="V59" s="20">
        <f t="shared" si="27"/>
        <v>0.6531094200997114</v>
      </c>
      <c r="W59" s="30">
        <v>3155</v>
      </c>
      <c r="X59" s="31">
        <f t="shared" si="28"/>
        <v>1.267577340297308</v>
      </c>
      <c r="Y59" s="89">
        <v>3005</v>
      </c>
      <c r="Z59" s="31">
        <f>Y59/W59</f>
        <v>0.9524564183835182</v>
      </c>
      <c r="AB59" s="4">
        <v>3</v>
      </c>
      <c r="AC59" s="30">
        <v>3719</v>
      </c>
      <c r="AD59" s="30">
        <v>4402</v>
      </c>
      <c r="AE59" s="31">
        <f t="shared" si="29"/>
        <v>1.1836515192255983</v>
      </c>
      <c r="AF59" s="9">
        <v>1781</v>
      </c>
      <c r="AG59" s="10">
        <f t="shared" si="30"/>
        <v>0.40458882326215356</v>
      </c>
      <c r="AH59" s="97">
        <v>2016</v>
      </c>
      <c r="AI59" s="10">
        <f>AH59/AF59</f>
        <v>1.1319483436271758</v>
      </c>
      <c r="AK59" s="102"/>
    </row>
    <row r="60" spans="1:35" ht="15.75">
      <c r="A60" s="4">
        <v>4</v>
      </c>
      <c r="B60" s="30">
        <v>56442</v>
      </c>
      <c r="C60" s="30">
        <v>54672</v>
      </c>
      <c r="D60" s="31">
        <f t="shared" si="23"/>
        <v>0.9686403741894334</v>
      </c>
      <c r="E60" s="30">
        <v>58900</v>
      </c>
      <c r="F60" s="31">
        <f t="shared" si="24"/>
        <v>1.0773339186420836</v>
      </c>
      <c r="G60" s="128">
        <v>58500</v>
      </c>
      <c r="H60" s="31">
        <f>G60/E60</f>
        <v>0.9932088285229203</v>
      </c>
      <c r="J60" s="4">
        <v>4</v>
      </c>
      <c r="K60" s="30">
        <v>9893</v>
      </c>
      <c r="L60" s="30">
        <v>10800</v>
      </c>
      <c r="M60" s="31">
        <f t="shared" si="25"/>
        <v>1.0916809865561508</v>
      </c>
      <c r="N60" s="30">
        <v>12104</v>
      </c>
      <c r="O60" s="31">
        <f t="shared" si="26"/>
        <v>1.1207407407407408</v>
      </c>
      <c r="P60" s="89">
        <v>13430</v>
      </c>
      <c r="Q60" s="31">
        <f>P60/N60</f>
        <v>1.1095505617977528</v>
      </c>
      <c r="S60" s="4">
        <v>4</v>
      </c>
      <c r="T60" s="21">
        <v>2531</v>
      </c>
      <c r="U60" s="30">
        <v>2666</v>
      </c>
      <c r="V60" s="20">
        <f t="shared" si="27"/>
        <v>1.0533386013433426</v>
      </c>
      <c r="W60" s="30">
        <v>2460</v>
      </c>
      <c r="X60" s="31">
        <f t="shared" si="28"/>
        <v>0.9227306826706677</v>
      </c>
      <c r="Y60" s="89">
        <v>2357</v>
      </c>
      <c r="Z60" s="31">
        <f>Y60/W60</f>
        <v>0.958130081300813</v>
      </c>
      <c r="AB60" s="4">
        <v>4</v>
      </c>
      <c r="AC60" s="30">
        <v>2478</v>
      </c>
      <c r="AD60" s="30">
        <v>2251</v>
      </c>
      <c r="AE60" s="31">
        <f t="shared" si="29"/>
        <v>0.9083938660209847</v>
      </c>
      <c r="AF60" s="9">
        <v>1132</v>
      </c>
      <c r="AG60" s="10">
        <f t="shared" si="30"/>
        <v>0.5028876055086628</v>
      </c>
      <c r="AH60" s="97">
        <v>1906</v>
      </c>
      <c r="AI60" s="10">
        <f>AH60/AF60</f>
        <v>1.6837455830388692</v>
      </c>
    </row>
    <row r="61" spans="1:35" ht="15.75">
      <c r="A61" s="4">
        <v>5</v>
      </c>
      <c r="B61" s="30">
        <v>52306</v>
      </c>
      <c r="C61" s="30">
        <v>51331</v>
      </c>
      <c r="D61" s="31">
        <f t="shared" si="23"/>
        <v>0.981359691048828</v>
      </c>
      <c r="E61" s="30">
        <v>48900</v>
      </c>
      <c r="F61" s="31">
        <f t="shared" si="24"/>
        <v>0.9526407044476047</v>
      </c>
      <c r="G61" s="128">
        <v>52700</v>
      </c>
      <c r="H61" s="31">
        <f>G61/E61</f>
        <v>1.0777096114519427</v>
      </c>
      <c r="J61" s="4">
        <v>5</v>
      </c>
      <c r="K61" s="30">
        <v>8540</v>
      </c>
      <c r="L61" s="30">
        <v>8789</v>
      </c>
      <c r="M61" s="31">
        <f t="shared" si="25"/>
        <v>1.0291569086651053</v>
      </c>
      <c r="N61" s="30">
        <v>10075</v>
      </c>
      <c r="O61" s="31">
        <f t="shared" si="26"/>
        <v>1.1463192627147571</v>
      </c>
      <c r="P61" s="89">
        <v>10584</v>
      </c>
      <c r="Q61" s="31">
        <f>P61/N61</f>
        <v>1.0505210918114143</v>
      </c>
      <c r="S61" s="4">
        <v>5</v>
      </c>
      <c r="T61" s="21">
        <v>1658</v>
      </c>
      <c r="U61" s="30">
        <v>2502</v>
      </c>
      <c r="V61" s="20">
        <f t="shared" si="27"/>
        <v>1.509047044632087</v>
      </c>
      <c r="W61" s="30">
        <v>2049</v>
      </c>
      <c r="X61" s="31">
        <f t="shared" si="28"/>
        <v>0.8189448441247003</v>
      </c>
      <c r="Y61" s="89"/>
      <c r="Z61" s="31"/>
      <c r="AB61" s="4">
        <v>5</v>
      </c>
      <c r="AC61" s="30">
        <v>2426</v>
      </c>
      <c r="AD61" s="30">
        <v>1834</v>
      </c>
      <c r="AE61" s="31">
        <f t="shared" si="29"/>
        <v>0.7559769167353668</v>
      </c>
      <c r="AF61" s="9">
        <v>1712</v>
      </c>
      <c r="AG61" s="10">
        <f t="shared" si="30"/>
        <v>0.9334787350054525</v>
      </c>
      <c r="AH61" s="97">
        <v>2003</v>
      </c>
      <c r="AI61" s="10">
        <f>AH61/AF61</f>
        <v>1.1699766355140186</v>
      </c>
    </row>
    <row r="62" spans="1:35" ht="16.5" thickBot="1">
      <c r="A62" s="46">
        <v>6</v>
      </c>
      <c r="B62" s="47">
        <v>46108</v>
      </c>
      <c r="C62" s="47">
        <v>48686</v>
      </c>
      <c r="D62" s="48">
        <f t="shared" si="23"/>
        <v>1.0559122061247506</v>
      </c>
      <c r="E62" s="47">
        <v>50000</v>
      </c>
      <c r="F62" s="48">
        <f t="shared" si="24"/>
        <v>1.0269892782319352</v>
      </c>
      <c r="G62" s="129"/>
      <c r="H62" s="48"/>
      <c r="J62" s="46">
        <v>6</v>
      </c>
      <c r="K62" s="47">
        <v>6776</v>
      </c>
      <c r="L62" s="47">
        <v>6648</v>
      </c>
      <c r="M62" s="48">
        <f t="shared" si="25"/>
        <v>0.9811097992916175</v>
      </c>
      <c r="N62" s="47">
        <v>7826</v>
      </c>
      <c r="O62" s="48">
        <f t="shared" si="26"/>
        <v>1.1771961492178098</v>
      </c>
      <c r="P62" s="90"/>
      <c r="Q62" s="48"/>
      <c r="S62" s="46">
        <v>6</v>
      </c>
      <c r="T62" s="50">
        <v>1642</v>
      </c>
      <c r="U62" s="47">
        <v>2170</v>
      </c>
      <c r="V62" s="52">
        <f t="shared" si="27"/>
        <v>1.3215590742996346</v>
      </c>
      <c r="W62" s="73">
        <v>1697</v>
      </c>
      <c r="X62" s="48">
        <f t="shared" si="28"/>
        <v>0.7820276497695853</v>
      </c>
      <c r="Y62" s="90"/>
      <c r="Z62" s="48"/>
      <c r="AB62" s="46">
        <v>6</v>
      </c>
      <c r="AC62" s="47">
        <v>3220</v>
      </c>
      <c r="AD62" s="47">
        <v>173</v>
      </c>
      <c r="AE62" s="48">
        <f t="shared" si="29"/>
        <v>0.05372670807453416</v>
      </c>
      <c r="AF62" s="68">
        <v>1728</v>
      </c>
      <c r="AG62" s="69">
        <f t="shared" si="30"/>
        <v>9.988439306358382</v>
      </c>
      <c r="AH62" s="98"/>
      <c r="AI62" s="69"/>
    </row>
    <row r="63" spans="1:35" ht="15.75">
      <c r="A63" s="35">
        <v>7</v>
      </c>
      <c r="B63" s="36">
        <v>63587</v>
      </c>
      <c r="C63" s="36">
        <v>62878</v>
      </c>
      <c r="D63" s="37">
        <f t="shared" si="23"/>
        <v>0.9888499221538993</v>
      </c>
      <c r="E63" s="36">
        <v>64200</v>
      </c>
      <c r="F63" s="37">
        <f t="shared" si="24"/>
        <v>1.0210248417570533</v>
      </c>
      <c r="G63" s="130"/>
      <c r="H63" s="37"/>
      <c r="J63" s="35">
        <v>7</v>
      </c>
      <c r="K63" s="36">
        <v>12194</v>
      </c>
      <c r="L63" s="36">
        <v>12900</v>
      </c>
      <c r="M63" s="37">
        <f t="shared" si="25"/>
        <v>1.057897326554043</v>
      </c>
      <c r="N63" s="36">
        <v>12478</v>
      </c>
      <c r="O63" s="37">
        <f t="shared" si="26"/>
        <v>0.9672868217054263</v>
      </c>
      <c r="P63" s="91"/>
      <c r="Q63" s="37"/>
      <c r="S63" s="35">
        <v>7</v>
      </c>
      <c r="T63" s="24">
        <v>2284</v>
      </c>
      <c r="U63" s="36">
        <v>2906</v>
      </c>
      <c r="V63" s="41">
        <f t="shared" si="27"/>
        <v>1.2723292469352014</v>
      </c>
      <c r="W63" s="36">
        <v>1923</v>
      </c>
      <c r="X63" s="37">
        <f t="shared" si="28"/>
        <v>0.6617343427391603</v>
      </c>
      <c r="Y63" s="91"/>
      <c r="Z63" s="37"/>
      <c r="AB63" s="35">
        <v>7</v>
      </c>
      <c r="AC63" s="36">
        <v>3187</v>
      </c>
      <c r="AD63" s="36">
        <v>255</v>
      </c>
      <c r="AE63" s="37">
        <f t="shared" si="29"/>
        <v>0.08001255098839033</v>
      </c>
      <c r="AF63" s="70">
        <v>1872</v>
      </c>
      <c r="AG63" s="71">
        <f t="shared" si="30"/>
        <v>7.341176470588235</v>
      </c>
      <c r="AH63" s="99"/>
      <c r="AI63" s="71"/>
    </row>
    <row r="64" spans="1:35" ht="15.75">
      <c r="A64" s="4">
        <v>8</v>
      </c>
      <c r="B64" s="30">
        <v>69820</v>
      </c>
      <c r="C64" s="30">
        <v>68300</v>
      </c>
      <c r="D64" s="31">
        <f t="shared" si="23"/>
        <v>0.9782297336006874</v>
      </c>
      <c r="E64" s="30">
        <v>74600</v>
      </c>
      <c r="F64" s="31">
        <f t="shared" si="24"/>
        <v>1.0922401171303076</v>
      </c>
      <c r="G64" s="128"/>
      <c r="H64" s="31"/>
      <c r="J64" s="4">
        <v>8</v>
      </c>
      <c r="K64" s="30">
        <v>12402</v>
      </c>
      <c r="L64" s="30">
        <v>13874</v>
      </c>
      <c r="M64" s="31">
        <f t="shared" si="25"/>
        <v>1.1186905337848734</v>
      </c>
      <c r="N64" s="30">
        <v>15540</v>
      </c>
      <c r="O64" s="31">
        <f t="shared" si="26"/>
        <v>1.1200807265388497</v>
      </c>
      <c r="P64" s="89"/>
      <c r="Q64" s="31"/>
      <c r="S64" s="4">
        <v>8</v>
      </c>
      <c r="T64" s="21">
        <v>3300</v>
      </c>
      <c r="U64" s="30">
        <v>3199</v>
      </c>
      <c r="V64" s="20">
        <f t="shared" si="27"/>
        <v>0.9693939393939394</v>
      </c>
      <c r="W64" s="30">
        <v>1846</v>
      </c>
      <c r="X64" s="31">
        <f t="shared" si="28"/>
        <v>0.5770553297905595</v>
      </c>
      <c r="Y64" s="89"/>
      <c r="Z64" s="31"/>
      <c r="AB64" s="4">
        <v>8</v>
      </c>
      <c r="AC64" s="30">
        <v>4858</v>
      </c>
      <c r="AD64" s="30">
        <v>448</v>
      </c>
      <c r="AE64" s="31">
        <f t="shared" si="29"/>
        <v>0.09221902017291066</v>
      </c>
      <c r="AF64" s="9">
        <v>2663</v>
      </c>
      <c r="AG64" s="10">
        <f t="shared" si="30"/>
        <v>5.944196428571429</v>
      </c>
      <c r="AH64" s="97"/>
      <c r="AI64" s="10"/>
    </row>
    <row r="65" spans="1:35" ht="15.75">
      <c r="A65" s="4">
        <v>9</v>
      </c>
      <c r="B65" s="30">
        <v>54658</v>
      </c>
      <c r="C65" s="30">
        <v>47400</v>
      </c>
      <c r="D65" s="31">
        <f t="shared" si="23"/>
        <v>0.8672106553477991</v>
      </c>
      <c r="E65" s="30">
        <v>50500</v>
      </c>
      <c r="F65" s="31">
        <f t="shared" si="24"/>
        <v>1.0654008438818565</v>
      </c>
      <c r="G65" s="128"/>
      <c r="H65" s="31"/>
      <c r="J65" s="4">
        <v>9</v>
      </c>
      <c r="K65" s="30">
        <v>9308</v>
      </c>
      <c r="L65" s="30">
        <v>8940</v>
      </c>
      <c r="M65" s="31">
        <f t="shared" si="25"/>
        <v>0.9604641168886979</v>
      </c>
      <c r="N65" s="30">
        <v>9735</v>
      </c>
      <c r="O65" s="31">
        <f t="shared" si="26"/>
        <v>1.0889261744966443</v>
      </c>
      <c r="P65" s="89"/>
      <c r="Q65" s="31"/>
      <c r="S65" s="4">
        <v>9</v>
      </c>
      <c r="T65" s="21">
        <v>3446</v>
      </c>
      <c r="U65" s="30">
        <v>3304</v>
      </c>
      <c r="V65" s="20">
        <f t="shared" si="27"/>
        <v>0.958792803250145</v>
      </c>
      <c r="W65" s="30">
        <v>2273</v>
      </c>
      <c r="X65" s="31">
        <f t="shared" si="28"/>
        <v>0.687953995157385</v>
      </c>
      <c r="Y65" s="89"/>
      <c r="Z65" s="31"/>
      <c r="AB65" s="4">
        <v>9</v>
      </c>
      <c r="AC65" s="30">
        <v>4113</v>
      </c>
      <c r="AD65" s="30">
        <v>901</v>
      </c>
      <c r="AE65" s="31">
        <f t="shared" si="29"/>
        <v>0.21906151227814247</v>
      </c>
      <c r="AF65" s="9">
        <v>1923</v>
      </c>
      <c r="AG65" s="10">
        <f t="shared" si="30"/>
        <v>2.1342952275249725</v>
      </c>
      <c r="AH65" s="97"/>
      <c r="AI65" s="10"/>
    </row>
    <row r="66" spans="1:35" ht="15.75">
      <c r="A66" s="4">
        <v>10</v>
      </c>
      <c r="B66" s="30">
        <v>54511</v>
      </c>
      <c r="C66" s="30">
        <v>54700</v>
      </c>
      <c r="D66" s="31">
        <f t="shared" si="23"/>
        <v>1.0034671901084184</v>
      </c>
      <c r="E66" s="30">
        <v>41100</v>
      </c>
      <c r="F66" s="31">
        <f t="shared" si="24"/>
        <v>0.7513711151736746</v>
      </c>
      <c r="G66" s="128"/>
      <c r="H66" s="31"/>
      <c r="J66" s="4">
        <v>10</v>
      </c>
      <c r="K66" s="30">
        <v>9898</v>
      </c>
      <c r="L66" s="30">
        <v>10160</v>
      </c>
      <c r="M66" s="31">
        <f t="shared" si="25"/>
        <v>1.0264699939381694</v>
      </c>
      <c r="N66" s="30">
        <v>8177</v>
      </c>
      <c r="O66" s="31">
        <f t="shared" si="26"/>
        <v>0.8048228346456693</v>
      </c>
      <c r="P66" s="89"/>
      <c r="Q66" s="31"/>
      <c r="S66" s="4">
        <v>10</v>
      </c>
      <c r="T66" s="21">
        <v>1852</v>
      </c>
      <c r="U66" s="30">
        <v>2305</v>
      </c>
      <c r="V66" s="20">
        <f t="shared" si="27"/>
        <v>1.2446004319654427</v>
      </c>
      <c r="W66" s="30">
        <v>2095</v>
      </c>
      <c r="X66" s="31">
        <f t="shared" si="28"/>
        <v>0.9088937093275488</v>
      </c>
      <c r="Y66" s="89"/>
      <c r="Z66" s="31"/>
      <c r="AB66" s="4">
        <v>10</v>
      </c>
      <c r="AC66" s="30">
        <v>3126</v>
      </c>
      <c r="AD66" s="30">
        <v>1020</v>
      </c>
      <c r="AE66" s="31">
        <f t="shared" si="29"/>
        <v>0.32629558541266795</v>
      </c>
      <c r="AF66" s="9">
        <v>1444</v>
      </c>
      <c r="AG66" s="10">
        <f t="shared" si="30"/>
        <v>1.415686274509804</v>
      </c>
      <c r="AH66" s="97"/>
      <c r="AI66" s="10"/>
    </row>
    <row r="67" spans="1:35" ht="15.75">
      <c r="A67" s="4">
        <v>11</v>
      </c>
      <c r="B67" s="30">
        <v>57762</v>
      </c>
      <c r="C67" s="30">
        <v>68900</v>
      </c>
      <c r="D67" s="20">
        <f t="shared" si="23"/>
        <v>1.192825733180984</v>
      </c>
      <c r="E67" s="30">
        <v>41700</v>
      </c>
      <c r="F67" s="31">
        <f t="shared" si="24"/>
        <v>0.6052249637155298</v>
      </c>
      <c r="G67" s="128"/>
      <c r="H67" s="31"/>
      <c r="J67" s="4">
        <v>11</v>
      </c>
      <c r="K67" s="30">
        <v>17668</v>
      </c>
      <c r="L67" s="30">
        <v>19248</v>
      </c>
      <c r="M67" s="20">
        <f t="shared" si="25"/>
        <v>1.0894272130405251</v>
      </c>
      <c r="N67" s="30">
        <v>9975</v>
      </c>
      <c r="O67" s="31">
        <f t="shared" si="26"/>
        <v>0.5182356608478803</v>
      </c>
      <c r="P67" s="89"/>
      <c r="Q67" s="31"/>
      <c r="S67" s="4">
        <v>11</v>
      </c>
      <c r="T67" s="21">
        <v>2422</v>
      </c>
      <c r="U67" s="30">
        <v>2533</v>
      </c>
      <c r="V67" s="20">
        <f t="shared" si="27"/>
        <v>1.045829892650702</v>
      </c>
      <c r="W67" s="30">
        <v>2586</v>
      </c>
      <c r="X67" s="31">
        <f t="shared" si="28"/>
        <v>1.0209238057639163</v>
      </c>
      <c r="Y67" s="89"/>
      <c r="Z67" s="31"/>
      <c r="AB67" s="4">
        <v>11</v>
      </c>
      <c r="AC67" s="30">
        <v>2820</v>
      </c>
      <c r="AD67" s="30">
        <v>936</v>
      </c>
      <c r="AE67" s="31">
        <f t="shared" si="29"/>
        <v>0.33191489361702126</v>
      </c>
      <c r="AF67" s="9">
        <v>1627</v>
      </c>
      <c r="AG67" s="10">
        <f t="shared" si="30"/>
        <v>1.7382478632478633</v>
      </c>
      <c r="AH67" s="97"/>
      <c r="AI67" s="10"/>
    </row>
    <row r="68" spans="1:35" ht="16.5" thickBot="1">
      <c r="A68" s="46">
        <v>12</v>
      </c>
      <c r="B68" s="47">
        <v>58431</v>
      </c>
      <c r="C68" s="47">
        <v>71500</v>
      </c>
      <c r="D68" s="52">
        <f t="shared" si="23"/>
        <v>1.2236655200150606</v>
      </c>
      <c r="E68" s="47">
        <v>56000</v>
      </c>
      <c r="F68" s="48">
        <f t="shared" si="24"/>
        <v>0.7832167832167832</v>
      </c>
      <c r="G68" s="131"/>
      <c r="H68" s="79"/>
      <c r="J68" s="46">
        <v>12</v>
      </c>
      <c r="K68" s="47">
        <v>15536</v>
      </c>
      <c r="L68" s="47">
        <v>16592</v>
      </c>
      <c r="M68" s="52">
        <f t="shared" si="25"/>
        <v>1.0679711637487126</v>
      </c>
      <c r="N68" s="47">
        <v>13617</v>
      </c>
      <c r="O68" s="48">
        <f t="shared" si="26"/>
        <v>0.8206967213114754</v>
      </c>
      <c r="P68" s="92"/>
      <c r="Q68" s="79"/>
      <c r="S68" s="46">
        <v>12</v>
      </c>
      <c r="T68" s="50">
        <v>2331</v>
      </c>
      <c r="U68" s="47">
        <v>2740</v>
      </c>
      <c r="V68" s="52">
        <f t="shared" si="27"/>
        <v>1.1754611754611755</v>
      </c>
      <c r="W68" s="47">
        <v>2751</v>
      </c>
      <c r="X68" s="48">
        <f t="shared" si="28"/>
        <v>1.004014598540146</v>
      </c>
      <c r="Y68" s="92"/>
      <c r="Z68" s="79"/>
      <c r="AB68" s="46">
        <v>12</v>
      </c>
      <c r="AC68" s="47">
        <v>2519</v>
      </c>
      <c r="AD68" s="47">
        <v>1209</v>
      </c>
      <c r="AE68" s="48">
        <f t="shared" si="29"/>
        <v>0.4799523620484319</v>
      </c>
      <c r="AF68" s="68">
        <v>1681</v>
      </c>
      <c r="AG68" s="69">
        <f t="shared" si="30"/>
        <v>1.3904052936311</v>
      </c>
      <c r="AH68" s="100"/>
      <c r="AI68" s="81"/>
    </row>
    <row r="69" spans="1:39" ht="16.5" thickBot="1">
      <c r="A69" s="58" t="s">
        <v>85</v>
      </c>
      <c r="B69" s="56">
        <f>SUM(B57:B61)</f>
        <v>302579</v>
      </c>
      <c r="C69" s="56">
        <f>SUM(C57:C61)</f>
        <v>298047</v>
      </c>
      <c r="D69" s="57">
        <f t="shared" si="23"/>
        <v>0.9850220934037062</v>
      </c>
      <c r="E69" s="56">
        <f>SUM(E57:E61)</f>
        <v>303200</v>
      </c>
      <c r="F69" s="57">
        <f>SUM(E69/C69)</f>
        <v>1.0172892194855174</v>
      </c>
      <c r="G69" s="132">
        <f>SUM(G57:G61)</f>
        <v>292700</v>
      </c>
      <c r="H69" s="39">
        <f>G69/E69</f>
        <v>0.9653693931398417</v>
      </c>
      <c r="J69" s="58" t="s">
        <v>75</v>
      </c>
      <c r="K69" s="56">
        <f>SUM(K57:K61)</f>
        <v>63563</v>
      </c>
      <c r="L69" s="56">
        <f>SUM(L57:L61)</f>
        <v>63011</v>
      </c>
      <c r="M69" s="57">
        <f t="shared" si="25"/>
        <v>0.9913157025313468</v>
      </c>
      <c r="N69" s="56">
        <f>SUM(N57:N61)</f>
        <v>71737</v>
      </c>
      <c r="O69" s="57">
        <f>SUM(N69/L69)</f>
        <v>1.1384837568043675</v>
      </c>
      <c r="P69" s="96">
        <f>SUM(P57:P61)</f>
        <v>73983</v>
      </c>
      <c r="Q69" s="39">
        <f>P69/N69</f>
        <v>1.031308808564618</v>
      </c>
      <c r="S69" s="53" t="s">
        <v>72</v>
      </c>
      <c r="T69" s="56">
        <f>SUM(T57:T60)</f>
        <v>12082</v>
      </c>
      <c r="U69" s="63">
        <f>SUM(U57:U60)</f>
        <v>9392</v>
      </c>
      <c r="V69" s="66">
        <f t="shared" si="27"/>
        <v>0.7773547425922861</v>
      </c>
      <c r="W69" s="64">
        <f>SUM(W57:W60)</f>
        <v>10734</v>
      </c>
      <c r="X69" s="39">
        <f>SUM(W69/U69)</f>
        <v>1.1428875638841567</v>
      </c>
      <c r="Y69" s="96">
        <f>SUM(Y57:Y60)</f>
        <v>10162</v>
      </c>
      <c r="Z69" s="39">
        <f>Y69/W69</f>
        <v>0.946711384386063</v>
      </c>
      <c r="AB69" s="53" t="s">
        <v>84</v>
      </c>
      <c r="AC69" s="56">
        <f>SUM(AC57:AC61)</f>
        <v>14087</v>
      </c>
      <c r="AD69" s="56">
        <f>SUM(AD57:AD61)</f>
        <v>14732</v>
      </c>
      <c r="AE69" s="57">
        <f t="shared" si="29"/>
        <v>1.0457868957194576</v>
      </c>
      <c r="AF69" s="56">
        <f>SUM(AF57:AF61)</f>
        <v>7473</v>
      </c>
      <c r="AG69" s="72">
        <f>SUM(AF69/AD69)</f>
        <v>0.507263100733098</v>
      </c>
      <c r="AH69" s="93">
        <f>SUM(AH57:AH61)</f>
        <v>9633</v>
      </c>
      <c r="AI69" s="67">
        <f>AH69/AF69</f>
        <v>1.2890405459654757</v>
      </c>
      <c r="AJ69" s="87"/>
      <c r="AM69" s="102"/>
    </row>
    <row r="70" spans="1:35" ht="15.75">
      <c r="A70" s="35" t="s">
        <v>26</v>
      </c>
      <c r="B70" s="36">
        <f>SUM(B57:B68)</f>
        <v>707456</v>
      </c>
      <c r="C70" s="36">
        <f>SUM(C57:C68)</f>
        <v>720411</v>
      </c>
      <c r="D70" s="37">
        <f t="shared" si="23"/>
        <v>1.0183120929075449</v>
      </c>
      <c r="E70" s="36">
        <f>SUM(E57:E68)</f>
        <v>681300</v>
      </c>
      <c r="F70" s="37">
        <f>SUM(E70/C70)</f>
        <v>0.9457101571186448</v>
      </c>
      <c r="G70" s="130"/>
      <c r="H70" s="37"/>
      <c r="J70" s="35" t="s">
        <v>26</v>
      </c>
      <c r="K70" s="36">
        <f>SUM(K57:K68)</f>
        <v>147345</v>
      </c>
      <c r="L70" s="36">
        <f>SUM(L57:L68)</f>
        <v>151373</v>
      </c>
      <c r="M70" s="37">
        <f t="shared" si="25"/>
        <v>1.0273372018052869</v>
      </c>
      <c r="N70" s="36">
        <f>SUM(N57:N68)</f>
        <v>149085</v>
      </c>
      <c r="O70" s="37">
        <f>SUM(N70/L70)</f>
        <v>0.984885019124943</v>
      </c>
      <c r="P70" s="91"/>
      <c r="Q70" s="37"/>
      <c r="S70" s="35" t="s">
        <v>26</v>
      </c>
      <c r="T70" s="36">
        <f>SUM(T57:T68)</f>
        <v>31017</v>
      </c>
      <c r="U70" s="36">
        <f>SUM(U57:U68)</f>
        <v>31051</v>
      </c>
      <c r="V70" s="41">
        <f t="shared" si="27"/>
        <v>1.001096173066383</v>
      </c>
      <c r="W70" s="36">
        <f>SUM(W57:W68)</f>
        <v>27954</v>
      </c>
      <c r="X70" s="37">
        <f>SUM(W70/U70)</f>
        <v>0.9002608611638917</v>
      </c>
      <c r="Y70" s="91"/>
      <c r="Z70" s="37"/>
      <c r="AB70" s="35" t="s">
        <v>26</v>
      </c>
      <c r="AC70" s="36">
        <f>SUM(AC57:AC68)</f>
        <v>37930</v>
      </c>
      <c r="AD70" s="36">
        <f>SUM(AD57:AD68)</f>
        <v>19674</v>
      </c>
      <c r="AE70" s="37">
        <f t="shared" si="29"/>
        <v>0.518692327972581</v>
      </c>
      <c r="AF70" s="70">
        <f>SUM(AF57:AF68)</f>
        <v>20411</v>
      </c>
      <c r="AG70" s="71">
        <f>SUM(AF70/AD70)</f>
        <v>1.0374606079089153</v>
      </c>
      <c r="AH70" s="99"/>
      <c r="AI70" s="71"/>
    </row>
    <row r="71" spans="1:28" ht="15.75">
      <c r="A71" s="22" t="s">
        <v>23</v>
      </c>
      <c r="J71" s="22" t="s">
        <v>53</v>
      </c>
      <c r="S71" s="22" t="s">
        <v>35</v>
      </c>
      <c r="W71" s="45"/>
      <c r="X71" s="40"/>
      <c r="Y71" s="105"/>
      <c r="Z71" s="40"/>
      <c r="AB71" s="22" t="s">
        <v>36</v>
      </c>
    </row>
    <row r="72" ht="6" customHeight="1"/>
    <row r="73" spans="1:35" ht="15.75">
      <c r="A73" s="6" t="s">
        <v>37</v>
      </c>
      <c r="B73" s="1"/>
      <c r="C73" s="7"/>
      <c r="D73" s="1"/>
      <c r="E73" s="1"/>
      <c r="F73" s="1"/>
      <c r="G73" s="1"/>
      <c r="H73" s="1"/>
      <c r="J73" s="6" t="s">
        <v>38</v>
      </c>
      <c r="K73" s="1"/>
      <c r="L73" s="7"/>
      <c r="M73" s="1"/>
      <c r="N73" s="1"/>
      <c r="O73" s="1"/>
      <c r="P73" s="95"/>
      <c r="Q73" s="1"/>
      <c r="S73" s="6" t="s">
        <v>51</v>
      </c>
      <c r="T73" s="1"/>
      <c r="U73" s="7"/>
      <c r="V73" s="1"/>
      <c r="W73" s="1"/>
      <c r="X73" s="1"/>
      <c r="Y73" s="95"/>
      <c r="Z73" s="1"/>
      <c r="AB73" s="6" t="s">
        <v>39</v>
      </c>
      <c r="AC73" s="1"/>
      <c r="AD73" s="7"/>
      <c r="AE73" s="1"/>
      <c r="AF73" s="1"/>
      <c r="AG73" s="1"/>
      <c r="AH73" s="95"/>
      <c r="AI73" s="103"/>
    </row>
    <row r="74" spans="1:35" ht="15.75">
      <c r="A74" s="4" t="s">
        <v>5</v>
      </c>
      <c r="B74" s="25" t="s">
        <v>6</v>
      </c>
      <c r="C74" s="4" t="s">
        <v>7</v>
      </c>
      <c r="D74" s="11" t="s">
        <v>8</v>
      </c>
      <c r="E74" s="4" t="s">
        <v>25</v>
      </c>
      <c r="F74" s="11" t="s">
        <v>8</v>
      </c>
      <c r="G74" s="11" t="s">
        <v>57</v>
      </c>
      <c r="H74" s="11" t="s">
        <v>58</v>
      </c>
      <c r="J74" s="4" t="s">
        <v>5</v>
      </c>
      <c r="K74" s="25" t="s">
        <v>6</v>
      </c>
      <c r="L74" s="4" t="s">
        <v>7</v>
      </c>
      <c r="M74" s="11" t="s">
        <v>8</v>
      </c>
      <c r="N74" s="4" t="s">
        <v>25</v>
      </c>
      <c r="O74" s="11" t="s">
        <v>8</v>
      </c>
      <c r="P74" s="88" t="s">
        <v>57</v>
      </c>
      <c r="Q74" s="11" t="s">
        <v>58</v>
      </c>
      <c r="S74" s="4" t="s">
        <v>5</v>
      </c>
      <c r="T74" s="25" t="s">
        <v>6</v>
      </c>
      <c r="U74" s="4" t="s">
        <v>7</v>
      </c>
      <c r="V74" s="11" t="s">
        <v>8</v>
      </c>
      <c r="W74" s="4" t="s">
        <v>25</v>
      </c>
      <c r="X74" s="11" t="s">
        <v>8</v>
      </c>
      <c r="Y74" s="88" t="s">
        <v>57</v>
      </c>
      <c r="Z74" s="11" t="s">
        <v>58</v>
      </c>
      <c r="AB74" s="4" t="s">
        <v>44</v>
      </c>
      <c r="AC74" s="25" t="s">
        <v>6</v>
      </c>
      <c r="AD74" s="4" t="s">
        <v>7</v>
      </c>
      <c r="AE74" s="11" t="s">
        <v>8</v>
      </c>
      <c r="AF74" s="4" t="s">
        <v>25</v>
      </c>
      <c r="AG74" s="11" t="s">
        <v>8</v>
      </c>
      <c r="AH74" s="88" t="s">
        <v>57</v>
      </c>
      <c r="AI74" s="101" t="s">
        <v>58</v>
      </c>
    </row>
    <row r="75" spans="1:35" ht="15.75">
      <c r="A75" s="4">
        <v>1</v>
      </c>
      <c r="B75" s="30">
        <v>35683</v>
      </c>
      <c r="C75" s="30">
        <v>37592</v>
      </c>
      <c r="D75" s="31">
        <f aca="true" t="shared" si="31" ref="D75:D88">SUM(C75/B75)</f>
        <v>1.053498865005745</v>
      </c>
      <c r="E75" s="30">
        <v>33449</v>
      </c>
      <c r="F75" s="31">
        <f aca="true" t="shared" si="32" ref="F75:F86">SUM(E75/C75)</f>
        <v>0.8897903809321133</v>
      </c>
      <c r="G75" s="31"/>
      <c r="H75" s="31"/>
      <c r="J75" s="4">
        <v>1</v>
      </c>
      <c r="K75" s="30">
        <v>97235</v>
      </c>
      <c r="L75" s="30">
        <v>96746</v>
      </c>
      <c r="M75" s="31">
        <f aca="true" t="shared" si="33" ref="M75:M88">SUM(L75/K75)</f>
        <v>0.9949709466755797</v>
      </c>
      <c r="N75" s="30">
        <v>107068</v>
      </c>
      <c r="O75" s="31">
        <f aca="true" t="shared" si="34" ref="O75:O86">SUM(N75/L75)</f>
        <v>1.1066917495296964</v>
      </c>
      <c r="P75" s="89"/>
      <c r="Q75" s="31"/>
      <c r="S75" s="4">
        <v>1</v>
      </c>
      <c r="T75" s="30">
        <v>22161</v>
      </c>
      <c r="U75" s="30">
        <v>45544</v>
      </c>
      <c r="V75" s="31">
        <f aca="true" t="shared" si="35" ref="V75:V88">SUM(U75/T75)</f>
        <v>2.055141915978521</v>
      </c>
      <c r="W75" s="30">
        <v>46448</v>
      </c>
      <c r="X75" s="31">
        <f aca="true" t="shared" si="36" ref="X75:X86">SUM(W75/U75)</f>
        <v>1.0198489372914106</v>
      </c>
      <c r="Y75" s="89">
        <v>21751</v>
      </c>
      <c r="Z75" s="31">
        <f>Y75/W75</f>
        <v>0.46828711677574925</v>
      </c>
      <c r="AB75" s="4">
        <v>1</v>
      </c>
      <c r="AC75" s="30">
        <v>334400</v>
      </c>
      <c r="AD75" s="30">
        <v>335800</v>
      </c>
      <c r="AE75" s="31">
        <f aca="true" t="shared" si="37" ref="AE75:AE88">SUM(AD75/AC75)</f>
        <v>1.0041866028708133</v>
      </c>
      <c r="AF75" s="9">
        <v>344500</v>
      </c>
      <c r="AG75" s="10">
        <f aca="true" t="shared" si="38" ref="AG75:AG86">SUM(AF75/AD75)</f>
        <v>1.0259082787373437</v>
      </c>
      <c r="AH75" s="97">
        <v>334900</v>
      </c>
      <c r="AI75" s="10">
        <f>AH75/AF75</f>
        <v>0.972133526850508</v>
      </c>
    </row>
    <row r="76" spans="1:35" ht="15.75">
      <c r="A76" s="4">
        <v>2</v>
      </c>
      <c r="B76" s="30">
        <v>29575</v>
      </c>
      <c r="C76" s="30">
        <v>34936</v>
      </c>
      <c r="D76" s="31">
        <f t="shared" si="31"/>
        <v>1.1812679628064244</v>
      </c>
      <c r="E76" s="30">
        <v>29718</v>
      </c>
      <c r="F76" s="31">
        <f t="shared" si="32"/>
        <v>0.8506411724295855</v>
      </c>
      <c r="G76" s="31"/>
      <c r="H76" s="31"/>
      <c r="J76" s="4">
        <v>2</v>
      </c>
      <c r="K76" s="30">
        <v>96466</v>
      </c>
      <c r="L76" s="30">
        <v>110153</v>
      </c>
      <c r="M76" s="31">
        <f t="shared" si="33"/>
        <v>1.1418841871747558</v>
      </c>
      <c r="N76" s="30">
        <v>122845</v>
      </c>
      <c r="O76" s="31">
        <f t="shared" si="34"/>
        <v>1.1152215554728424</v>
      </c>
      <c r="P76" s="89"/>
      <c r="Q76" s="31"/>
      <c r="S76" s="4">
        <v>2</v>
      </c>
      <c r="T76" s="30">
        <v>19546</v>
      </c>
      <c r="U76" s="30">
        <v>38234</v>
      </c>
      <c r="V76" s="31">
        <f t="shared" si="35"/>
        <v>1.956103550598588</v>
      </c>
      <c r="W76" s="30">
        <v>43542</v>
      </c>
      <c r="X76" s="31">
        <f t="shared" si="36"/>
        <v>1.1388293142229429</v>
      </c>
      <c r="Y76" s="89">
        <v>21826</v>
      </c>
      <c r="Z76" s="31">
        <f>Y76/W76</f>
        <v>0.5012631482247026</v>
      </c>
      <c r="AB76" s="4">
        <v>2</v>
      </c>
      <c r="AC76" s="30">
        <v>341100</v>
      </c>
      <c r="AD76" s="30">
        <v>387400</v>
      </c>
      <c r="AE76" s="31">
        <f t="shared" si="37"/>
        <v>1.1357373204338903</v>
      </c>
      <c r="AF76" s="9">
        <v>377000</v>
      </c>
      <c r="AG76" s="10">
        <f t="shared" si="38"/>
        <v>0.9731543624161074</v>
      </c>
      <c r="AH76" s="97">
        <v>395600</v>
      </c>
      <c r="AI76" s="10">
        <f>AH76/AF76</f>
        <v>1.049336870026525</v>
      </c>
    </row>
    <row r="77" spans="1:35" ht="15.75">
      <c r="A77" s="4">
        <v>3</v>
      </c>
      <c r="B77" s="30">
        <v>32211</v>
      </c>
      <c r="C77" s="30">
        <v>37801</v>
      </c>
      <c r="D77" s="31">
        <f t="shared" si="31"/>
        <v>1.1735431995281116</v>
      </c>
      <c r="E77" s="30">
        <v>36816</v>
      </c>
      <c r="F77" s="31">
        <f t="shared" si="32"/>
        <v>0.9739424882939605</v>
      </c>
      <c r="G77" s="31"/>
      <c r="H77" s="31"/>
      <c r="J77" s="4">
        <v>3</v>
      </c>
      <c r="K77" s="30">
        <v>110720</v>
      </c>
      <c r="L77" s="30">
        <v>119335</v>
      </c>
      <c r="M77" s="31">
        <f t="shared" si="33"/>
        <v>1.077808887283237</v>
      </c>
      <c r="N77" s="30">
        <v>128447</v>
      </c>
      <c r="O77" s="31">
        <f t="shared" si="34"/>
        <v>1.0763564754682198</v>
      </c>
      <c r="P77" s="89"/>
      <c r="Q77" s="31"/>
      <c r="S77" s="4">
        <v>3</v>
      </c>
      <c r="T77" s="30">
        <v>26825</v>
      </c>
      <c r="U77" s="30">
        <v>50594</v>
      </c>
      <c r="V77" s="31">
        <f t="shared" si="35"/>
        <v>1.886076421248835</v>
      </c>
      <c r="W77" s="30">
        <v>44826</v>
      </c>
      <c r="X77" s="31">
        <f t="shared" si="36"/>
        <v>0.8859943866861684</v>
      </c>
      <c r="Y77" s="89">
        <v>38574</v>
      </c>
      <c r="Z77" s="31">
        <f>Y77/W77</f>
        <v>0.8605273725070272</v>
      </c>
      <c r="AB77" s="4">
        <v>3</v>
      </c>
      <c r="AC77" s="30">
        <v>433100</v>
      </c>
      <c r="AD77" s="30">
        <v>453400</v>
      </c>
      <c r="AE77" s="31">
        <f t="shared" si="37"/>
        <v>1.0468713922881552</v>
      </c>
      <c r="AF77" s="9">
        <v>431200</v>
      </c>
      <c r="AG77" s="10">
        <f t="shared" si="38"/>
        <v>0.9510366122629025</v>
      </c>
      <c r="AH77" s="97">
        <v>461800</v>
      </c>
      <c r="AI77" s="10">
        <f>AH77/AF77</f>
        <v>1.070964749536178</v>
      </c>
    </row>
    <row r="78" spans="1:35" ht="15.75">
      <c r="A78" s="4">
        <v>4</v>
      </c>
      <c r="B78" s="30">
        <v>29734</v>
      </c>
      <c r="C78" s="30">
        <v>30930</v>
      </c>
      <c r="D78" s="31">
        <f t="shared" si="31"/>
        <v>1.0402233133786238</v>
      </c>
      <c r="E78" s="30">
        <v>32115</v>
      </c>
      <c r="F78" s="31">
        <f t="shared" si="32"/>
        <v>1.0383123181377303</v>
      </c>
      <c r="G78" s="31"/>
      <c r="H78" s="31"/>
      <c r="J78" s="4">
        <v>4</v>
      </c>
      <c r="K78" s="30">
        <v>76140</v>
      </c>
      <c r="L78" s="30">
        <v>90868</v>
      </c>
      <c r="M78" s="31">
        <f t="shared" si="33"/>
        <v>1.1934331494615182</v>
      </c>
      <c r="N78" s="30">
        <v>93418</v>
      </c>
      <c r="O78" s="31">
        <f t="shared" si="34"/>
        <v>1.0280626843333187</v>
      </c>
      <c r="P78" s="89"/>
      <c r="Q78" s="31"/>
      <c r="S78" s="4">
        <v>4</v>
      </c>
      <c r="T78" s="30">
        <v>19087</v>
      </c>
      <c r="U78" s="30">
        <v>42763</v>
      </c>
      <c r="V78" s="31">
        <f t="shared" si="35"/>
        <v>2.2404254204432337</v>
      </c>
      <c r="W78" s="30">
        <v>39721</v>
      </c>
      <c r="X78" s="31">
        <f t="shared" si="36"/>
        <v>0.9288637373430302</v>
      </c>
      <c r="Y78" s="89">
        <v>29650</v>
      </c>
      <c r="Z78" s="31">
        <f>Y78/W78</f>
        <v>0.7464565343269304</v>
      </c>
      <c r="AB78" s="4">
        <v>4</v>
      </c>
      <c r="AC78" s="30">
        <v>348300</v>
      </c>
      <c r="AD78" s="30">
        <v>347800</v>
      </c>
      <c r="AE78" s="31">
        <f t="shared" si="37"/>
        <v>0.9985644559287971</v>
      </c>
      <c r="AF78" s="9">
        <v>382000</v>
      </c>
      <c r="AG78" s="10">
        <f t="shared" si="38"/>
        <v>1.0983323749281195</v>
      </c>
      <c r="AH78" s="97">
        <v>380200</v>
      </c>
      <c r="AI78" s="10">
        <f>AH78/AF78</f>
        <v>0.9952879581151832</v>
      </c>
    </row>
    <row r="79" spans="1:35" ht="15.75">
      <c r="A79" s="4">
        <v>5</v>
      </c>
      <c r="B79" s="30">
        <v>27204</v>
      </c>
      <c r="C79" s="30">
        <v>25488</v>
      </c>
      <c r="D79" s="31">
        <f t="shared" si="31"/>
        <v>0.9369210410233789</v>
      </c>
      <c r="E79" s="30">
        <v>25465</v>
      </c>
      <c r="F79" s="31">
        <f t="shared" si="32"/>
        <v>0.9990976145637163</v>
      </c>
      <c r="G79" s="31"/>
      <c r="H79" s="31"/>
      <c r="J79" s="4">
        <v>5</v>
      </c>
      <c r="K79" s="30">
        <v>65136</v>
      </c>
      <c r="L79" s="30">
        <v>76267</v>
      </c>
      <c r="M79" s="31">
        <f t="shared" si="33"/>
        <v>1.170888602309015</v>
      </c>
      <c r="N79" s="30">
        <v>79019</v>
      </c>
      <c r="O79" s="31">
        <f t="shared" si="34"/>
        <v>1.0360837583751819</v>
      </c>
      <c r="P79" s="89"/>
      <c r="Q79" s="31"/>
      <c r="S79" s="4">
        <v>5</v>
      </c>
      <c r="T79" s="30">
        <v>21056</v>
      </c>
      <c r="U79" s="30">
        <v>50491</v>
      </c>
      <c r="V79" s="31">
        <f t="shared" si="35"/>
        <v>2.397938829787234</v>
      </c>
      <c r="W79" s="30">
        <v>28662</v>
      </c>
      <c r="X79" s="31">
        <f t="shared" si="36"/>
        <v>0.5676655245489295</v>
      </c>
      <c r="Y79" s="89"/>
      <c r="Z79" s="20"/>
      <c r="AB79" s="4">
        <v>5</v>
      </c>
      <c r="AC79" s="30">
        <v>327800</v>
      </c>
      <c r="AD79" s="30">
        <v>322900</v>
      </c>
      <c r="AE79" s="31">
        <f t="shared" si="37"/>
        <v>0.9850518608907871</v>
      </c>
      <c r="AF79" s="9">
        <v>337000</v>
      </c>
      <c r="AG79" s="10">
        <f t="shared" si="38"/>
        <v>1.0436667698978013</v>
      </c>
      <c r="AH79" s="97">
        <v>343000</v>
      </c>
      <c r="AI79" s="10">
        <f>AH79/AF79</f>
        <v>1.0178041543026706</v>
      </c>
    </row>
    <row r="80" spans="1:35" ht="16.5" thickBot="1">
      <c r="A80" s="46">
        <v>6</v>
      </c>
      <c r="B80" s="47">
        <v>25800</v>
      </c>
      <c r="C80" s="47">
        <v>27172</v>
      </c>
      <c r="D80" s="48">
        <f t="shared" si="31"/>
        <v>1.0531782945736434</v>
      </c>
      <c r="E80" s="47">
        <v>27169</v>
      </c>
      <c r="F80" s="48">
        <f t="shared" si="32"/>
        <v>0.9998895922272928</v>
      </c>
      <c r="G80" s="48"/>
      <c r="H80" s="48"/>
      <c r="J80" s="46">
        <v>6</v>
      </c>
      <c r="K80" s="47">
        <v>66032</v>
      </c>
      <c r="L80" s="47">
        <v>76644</v>
      </c>
      <c r="M80" s="48">
        <f t="shared" si="33"/>
        <v>1.1607099588078507</v>
      </c>
      <c r="N80" s="47">
        <v>86368</v>
      </c>
      <c r="O80" s="48">
        <f t="shared" si="34"/>
        <v>1.1268722926778352</v>
      </c>
      <c r="P80" s="90"/>
      <c r="Q80" s="48"/>
      <c r="S80" s="46">
        <v>6</v>
      </c>
      <c r="T80" s="47">
        <v>21135</v>
      </c>
      <c r="U80" s="47">
        <v>29680</v>
      </c>
      <c r="V80" s="48">
        <f t="shared" si="35"/>
        <v>1.4043056541282233</v>
      </c>
      <c r="W80" s="47">
        <v>33003</v>
      </c>
      <c r="X80" s="48">
        <f t="shared" si="36"/>
        <v>1.1119609164420485</v>
      </c>
      <c r="Y80" s="90"/>
      <c r="Z80" s="48"/>
      <c r="AB80" s="46">
        <v>6</v>
      </c>
      <c r="AC80" s="47">
        <v>350000</v>
      </c>
      <c r="AD80" s="47">
        <v>337200</v>
      </c>
      <c r="AE80" s="48">
        <f t="shared" si="37"/>
        <v>0.9634285714285714</v>
      </c>
      <c r="AF80" s="68">
        <v>354900</v>
      </c>
      <c r="AG80" s="69">
        <f t="shared" si="38"/>
        <v>1.052491103202847</v>
      </c>
      <c r="AH80" s="98"/>
      <c r="AI80" s="69"/>
    </row>
    <row r="81" spans="1:35" ht="15.75">
      <c r="A81" s="35">
        <v>7</v>
      </c>
      <c r="B81" s="36">
        <v>31802</v>
      </c>
      <c r="C81" s="36">
        <v>32503</v>
      </c>
      <c r="D81" s="37">
        <f t="shared" si="31"/>
        <v>1.0220426388277466</v>
      </c>
      <c r="E81" s="36">
        <v>32490</v>
      </c>
      <c r="F81" s="37">
        <f t="shared" si="32"/>
        <v>0.9996000369196689</v>
      </c>
      <c r="G81" s="37"/>
      <c r="H81" s="37"/>
      <c r="J81" s="35">
        <v>7</v>
      </c>
      <c r="K81" s="36">
        <v>84337</v>
      </c>
      <c r="L81" s="36">
        <v>98235</v>
      </c>
      <c r="M81" s="37">
        <f t="shared" si="33"/>
        <v>1.1647912541351957</v>
      </c>
      <c r="N81" s="36">
        <v>103288</v>
      </c>
      <c r="O81" s="37">
        <f t="shared" si="34"/>
        <v>1.0514378785565226</v>
      </c>
      <c r="P81" s="91"/>
      <c r="Q81" s="37"/>
      <c r="S81" s="35">
        <v>7</v>
      </c>
      <c r="T81" s="36">
        <v>20150</v>
      </c>
      <c r="U81" s="36">
        <v>38668</v>
      </c>
      <c r="V81" s="37">
        <f t="shared" si="35"/>
        <v>1.9190074441687346</v>
      </c>
      <c r="W81" s="36">
        <v>43246</v>
      </c>
      <c r="X81" s="37">
        <f t="shared" si="36"/>
        <v>1.1183924692251992</v>
      </c>
      <c r="Y81" s="91"/>
      <c r="Z81" s="37"/>
      <c r="AB81" s="74">
        <v>7</v>
      </c>
      <c r="AC81" s="36">
        <v>440700</v>
      </c>
      <c r="AD81" s="36">
        <v>340100</v>
      </c>
      <c r="AE81" s="37">
        <f t="shared" si="37"/>
        <v>0.7717267982754709</v>
      </c>
      <c r="AF81" s="70">
        <v>409300</v>
      </c>
      <c r="AG81" s="71">
        <f t="shared" si="38"/>
        <v>1.203469567774184</v>
      </c>
      <c r="AH81" s="99"/>
      <c r="AI81" s="71"/>
    </row>
    <row r="82" spans="1:35" ht="15.75">
      <c r="A82" s="4">
        <v>8</v>
      </c>
      <c r="B82" s="30">
        <v>39161</v>
      </c>
      <c r="C82" s="30">
        <v>38732</v>
      </c>
      <c r="D82" s="31">
        <f t="shared" si="31"/>
        <v>0.9890452235642604</v>
      </c>
      <c r="E82" s="30">
        <v>38720</v>
      </c>
      <c r="F82" s="31">
        <f t="shared" si="32"/>
        <v>0.9996901786636373</v>
      </c>
      <c r="G82" s="31"/>
      <c r="H82" s="31"/>
      <c r="J82" s="4">
        <v>8</v>
      </c>
      <c r="K82" s="30">
        <v>100501</v>
      </c>
      <c r="L82" s="30">
        <v>117480</v>
      </c>
      <c r="M82" s="31">
        <f t="shared" si="33"/>
        <v>1.1689435926010687</v>
      </c>
      <c r="N82" s="30">
        <v>121372</v>
      </c>
      <c r="O82" s="31">
        <f t="shared" si="34"/>
        <v>1.0331290432414029</v>
      </c>
      <c r="P82" s="89"/>
      <c r="Q82" s="31"/>
      <c r="S82" s="4">
        <v>8</v>
      </c>
      <c r="T82" s="30">
        <v>32552</v>
      </c>
      <c r="U82" s="30">
        <v>34413</v>
      </c>
      <c r="V82" s="31">
        <f t="shared" si="35"/>
        <v>1.0571700663553698</v>
      </c>
      <c r="W82" s="30">
        <v>47518</v>
      </c>
      <c r="X82" s="31">
        <f t="shared" si="36"/>
        <v>1.3808153895330253</v>
      </c>
      <c r="Y82" s="89"/>
      <c r="Z82" s="31"/>
      <c r="AB82" s="4">
        <v>8</v>
      </c>
      <c r="AC82" s="30">
        <v>522600</v>
      </c>
      <c r="AD82" s="30">
        <v>496800</v>
      </c>
      <c r="AE82" s="31">
        <f t="shared" si="37"/>
        <v>0.9506314580941446</v>
      </c>
      <c r="AF82" s="9">
        <v>501300</v>
      </c>
      <c r="AG82" s="10">
        <f t="shared" si="38"/>
        <v>1.0090579710144927</v>
      </c>
      <c r="AH82" s="97"/>
      <c r="AI82" s="10"/>
    </row>
    <row r="83" spans="1:35" ht="15.75">
      <c r="A83" s="4">
        <v>9</v>
      </c>
      <c r="B83" s="30">
        <v>39998</v>
      </c>
      <c r="C83" s="30">
        <v>27770</v>
      </c>
      <c r="D83" s="31">
        <f t="shared" si="31"/>
        <v>0.6942847142357118</v>
      </c>
      <c r="E83" s="30">
        <v>27726</v>
      </c>
      <c r="F83" s="31">
        <f t="shared" si="32"/>
        <v>0.9984155563557796</v>
      </c>
      <c r="G83" s="31"/>
      <c r="H83" s="31"/>
      <c r="J83" s="4">
        <v>9</v>
      </c>
      <c r="K83" s="30">
        <v>103635</v>
      </c>
      <c r="L83" s="30">
        <v>115620</v>
      </c>
      <c r="M83" s="31">
        <f t="shared" si="33"/>
        <v>1.1156462585034013</v>
      </c>
      <c r="N83" s="30">
        <v>110304</v>
      </c>
      <c r="O83" s="31">
        <f t="shared" si="34"/>
        <v>0.9540217955371043</v>
      </c>
      <c r="P83" s="89"/>
      <c r="Q83" s="31"/>
      <c r="S83" s="4">
        <v>9</v>
      </c>
      <c r="T83" s="30">
        <v>28438</v>
      </c>
      <c r="U83" s="30">
        <v>34745</v>
      </c>
      <c r="V83" s="31">
        <f t="shared" si="35"/>
        <v>1.221780715943456</v>
      </c>
      <c r="W83" s="30">
        <v>26352</v>
      </c>
      <c r="X83" s="31">
        <f t="shared" si="36"/>
        <v>0.7584400633184631</v>
      </c>
      <c r="Y83" s="89"/>
      <c r="Z83" s="31"/>
      <c r="AB83" s="4">
        <v>9</v>
      </c>
      <c r="AC83" s="30">
        <v>373500</v>
      </c>
      <c r="AD83" s="30">
        <v>392900</v>
      </c>
      <c r="AE83" s="31">
        <f t="shared" si="37"/>
        <v>1.0519410977242303</v>
      </c>
      <c r="AF83" s="9">
        <v>398700</v>
      </c>
      <c r="AG83" s="10">
        <f t="shared" si="38"/>
        <v>1.0147620259608043</v>
      </c>
      <c r="AH83" s="97"/>
      <c r="AI83" s="10"/>
    </row>
    <row r="84" spans="1:35" ht="15.75">
      <c r="A84" s="4">
        <v>10</v>
      </c>
      <c r="B84" s="30">
        <v>32248</v>
      </c>
      <c r="C84" s="30">
        <v>26861</v>
      </c>
      <c r="D84" s="31">
        <f t="shared" si="31"/>
        <v>0.8329508806747705</v>
      </c>
      <c r="E84" s="30">
        <v>17970</v>
      </c>
      <c r="F84" s="31">
        <f t="shared" si="32"/>
        <v>0.6689996649417371</v>
      </c>
      <c r="G84" s="31"/>
      <c r="H84" s="31"/>
      <c r="J84" s="4">
        <v>10</v>
      </c>
      <c r="K84" s="30">
        <v>78969</v>
      </c>
      <c r="L84" s="30">
        <v>89992</v>
      </c>
      <c r="M84" s="31">
        <f t="shared" si="33"/>
        <v>1.13958641998759</v>
      </c>
      <c r="N84" s="30">
        <v>67740</v>
      </c>
      <c r="O84" s="31">
        <f t="shared" si="34"/>
        <v>0.752733576317895</v>
      </c>
      <c r="P84" s="89"/>
      <c r="Q84" s="31"/>
      <c r="S84" s="4">
        <v>10</v>
      </c>
      <c r="T84" s="30">
        <v>25079</v>
      </c>
      <c r="U84" s="30">
        <v>36215</v>
      </c>
      <c r="V84" s="31">
        <f t="shared" si="35"/>
        <v>1.4440368435743052</v>
      </c>
      <c r="W84" s="30">
        <v>13310</v>
      </c>
      <c r="X84" s="31">
        <f t="shared" si="36"/>
        <v>0.36752726770675137</v>
      </c>
      <c r="Y84" s="89"/>
      <c r="Z84" s="31"/>
      <c r="AB84" s="4">
        <v>10</v>
      </c>
      <c r="AC84" s="30">
        <v>373500</v>
      </c>
      <c r="AD84" s="30">
        <v>376300</v>
      </c>
      <c r="AE84" s="31">
        <f t="shared" si="37"/>
        <v>1.0074966532797858</v>
      </c>
      <c r="AF84" s="9">
        <v>303400</v>
      </c>
      <c r="AG84" s="10">
        <f t="shared" si="38"/>
        <v>0.8062715918150412</v>
      </c>
      <c r="AH84" s="97"/>
      <c r="AI84" s="10"/>
    </row>
    <row r="85" spans="1:35" ht="15.75">
      <c r="A85" s="4">
        <v>11</v>
      </c>
      <c r="B85" s="30">
        <v>32195</v>
      </c>
      <c r="C85" s="30">
        <v>28811</v>
      </c>
      <c r="D85" s="20">
        <f t="shared" si="31"/>
        <v>0.8948905109489051</v>
      </c>
      <c r="E85" s="30">
        <v>18122</v>
      </c>
      <c r="F85" s="31">
        <f t="shared" si="32"/>
        <v>0.6289958696331263</v>
      </c>
      <c r="G85" s="31"/>
      <c r="H85" s="31"/>
      <c r="J85" s="4">
        <v>11</v>
      </c>
      <c r="K85" s="30">
        <v>94660</v>
      </c>
      <c r="L85" s="30">
        <v>115600</v>
      </c>
      <c r="M85" s="20">
        <f t="shared" si="33"/>
        <v>1.2212127614620747</v>
      </c>
      <c r="N85" s="30">
        <v>75061</v>
      </c>
      <c r="O85" s="31">
        <f t="shared" si="34"/>
        <v>0.6493166089965398</v>
      </c>
      <c r="P85" s="89"/>
      <c r="Q85" s="31"/>
      <c r="S85" s="4">
        <v>11</v>
      </c>
      <c r="T85" s="30">
        <v>25251</v>
      </c>
      <c r="U85" s="30">
        <v>28075</v>
      </c>
      <c r="V85" s="31">
        <f t="shared" si="35"/>
        <v>1.11183715496416</v>
      </c>
      <c r="W85" s="30">
        <v>15742</v>
      </c>
      <c r="X85" s="31">
        <f t="shared" si="36"/>
        <v>0.5607123775601068</v>
      </c>
      <c r="Y85" s="89"/>
      <c r="Z85" s="31"/>
      <c r="AB85" s="4">
        <v>11</v>
      </c>
      <c r="AC85" s="30">
        <v>371900</v>
      </c>
      <c r="AD85" s="30">
        <v>374900</v>
      </c>
      <c r="AE85" s="31">
        <f t="shared" si="37"/>
        <v>1.0080666845926325</v>
      </c>
      <c r="AF85" s="9">
        <v>283400</v>
      </c>
      <c r="AG85" s="10">
        <f t="shared" si="38"/>
        <v>0.755934915977594</v>
      </c>
      <c r="AH85" s="97"/>
      <c r="AI85" s="10"/>
    </row>
    <row r="86" spans="1:35" ht="16.5" thickBot="1">
      <c r="A86" s="46">
        <v>12</v>
      </c>
      <c r="B86" s="47">
        <v>31902</v>
      </c>
      <c r="C86" s="47">
        <v>41921</v>
      </c>
      <c r="D86" s="52">
        <f t="shared" si="31"/>
        <v>1.3140555451068898</v>
      </c>
      <c r="E86" s="47">
        <v>24080</v>
      </c>
      <c r="F86" s="48">
        <f t="shared" si="32"/>
        <v>0.5744137782972735</v>
      </c>
      <c r="G86" s="79"/>
      <c r="H86" s="79"/>
      <c r="J86" s="46">
        <v>12</v>
      </c>
      <c r="K86" s="47">
        <v>86041</v>
      </c>
      <c r="L86" s="47">
        <v>102254</v>
      </c>
      <c r="M86" s="52">
        <f t="shared" si="33"/>
        <v>1.1884334212759033</v>
      </c>
      <c r="N86" s="47">
        <v>84272</v>
      </c>
      <c r="O86" s="48">
        <f t="shared" si="34"/>
        <v>0.8241437987755981</v>
      </c>
      <c r="P86" s="92"/>
      <c r="Q86" s="79"/>
      <c r="S86" s="53">
        <v>12</v>
      </c>
      <c r="T86" s="56">
        <v>18942</v>
      </c>
      <c r="U86" s="56">
        <v>26559</v>
      </c>
      <c r="V86" s="57">
        <f t="shared" si="35"/>
        <v>1.4021222679759264</v>
      </c>
      <c r="W86" s="56">
        <v>15269</v>
      </c>
      <c r="X86" s="57">
        <f t="shared" si="36"/>
        <v>0.5749086938514252</v>
      </c>
      <c r="Y86" s="92"/>
      <c r="Z86" s="79"/>
      <c r="AB86" s="46">
        <v>12</v>
      </c>
      <c r="AC86" s="47">
        <v>341800</v>
      </c>
      <c r="AD86" s="47">
        <v>355700</v>
      </c>
      <c r="AE86" s="48">
        <f t="shared" si="37"/>
        <v>1.0406670567583383</v>
      </c>
      <c r="AF86" s="68">
        <v>310700</v>
      </c>
      <c r="AG86" s="69">
        <f t="shared" si="38"/>
        <v>0.8734888951363509</v>
      </c>
      <c r="AH86" s="100"/>
      <c r="AI86" s="81"/>
    </row>
    <row r="87" spans="1:35" ht="16.5" thickBot="1">
      <c r="A87" s="58" t="s">
        <v>55</v>
      </c>
      <c r="B87" s="56">
        <f>SUM(B75:B86)</f>
        <v>387513</v>
      </c>
      <c r="C87" s="56">
        <f>SUM(C75:C86)</f>
        <v>390517</v>
      </c>
      <c r="D87" s="57">
        <f t="shared" si="31"/>
        <v>1.0077519979974865</v>
      </c>
      <c r="E87" s="56">
        <f>SUM(E75:E86)</f>
        <v>343840</v>
      </c>
      <c r="F87" s="57">
        <f>SUM(E87/C87)</f>
        <v>0.8804738334054599</v>
      </c>
      <c r="G87" s="39"/>
      <c r="H87" s="39"/>
      <c r="J87" s="58" t="s">
        <v>54</v>
      </c>
      <c r="K87" s="56">
        <f>SUM(K75:K86)</f>
        <v>1059872</v>
      </c>
      <c r="L87" s="56">
        <f>SUM(L75:L86)</f>
        <v>1209194</v>
      </c>
      <c r="M87" s="57">
        <f t="shared" si="33"/>
        <v>1.1408868240693215</v>
      </c>
      <c r="N87" s="56">
        <f>SUM(N75:N86)</f>
        <v>1179202</v>
      </c>
      <c r="O87" s="57">
        <f>SUM(N87/L87)</f>
        <v>0.975196701273741</v>
      </c>
      <c r="P87" s="96"/>
      <c r="Q87" s="39"/>
      <c r="S87" s="55" t="s">
        <v>70</v>
      </c>
      <c r="T87" s="38">
        <f>SUM(T75:T78)</f>
        <v>87619</v>
      </c>
      <c r="U87" s="38">
        <f>SUM(U75:U78)</f>
        <v>177135</v>
      </c>
      <c r="V87" s="39">
        <f t="shared" si="35"/>
        <v>2.021650555244867</v>
      </c>
      <c r="W87" s="38">
        <f>SUM(W75:W78)</f>
        <v>174537</v>
      </c>
      <c r="X87" s="39">
        <f>SUM(W87/U87)</f>
        <v>0.9853332204250995</v>
      </c>
      <c r="Y87" s="96">
        <f>SUM(Y75:Y78)</f>
        <v>111801</v>
      </c>
      <c r="Z87" s="39">
        <f>Y87/W87</f>
        <v>0.6405575895082418</v>
      </c>
      <c r="AB87" s="53" t="s">
        <v>81</v>
      </c>
      <c r="AC87" s="56">
        <f>SUM(AC75:AC79)</f>
        <v>1784700</v>
      </c>
      <c r="AD87" s="56">
        <f>SUM(AD75:AD79)</f>
        <v>1847300</v>
      </c>
      <c r="AE87" s="57">
        <f t="shared" si="37"/>
        <v>1.0350759231243347</v>
      </c>
      <c r="AF87" s="56">
        <f>SUM(AF75:AF79)</f>
        <v>1871700</v>
      </c>
      <c r="AG87" s="72">
        <f>SUM(AF87/AD87)</f>
        <v>1.0132084664104368</v>
      </c>
      <c r="AH87" s="93">
        <f>SUM(AH75:AH79)</f>
        <v>1915500</v>
      </c>
      <c r="AI87" s="67">
        <f>AH87/AF87</f>
        <v>1.023401186087514</v>
      </c>
    </row>
    <row r="88" spans="1:35" ht="15.75">
      <c r="A88" s="35" t="s">
        <v>26</v>
      </c>
      <c r="B88" s="36">
        <f>SUM(B75:B86)</f>
        <v>387513</v>
      </c>
      <c r="C88" s="36">
        <v>390517</v>
      </c>
      <c r="D88" s="37">
        <f t="shared" si="31"/>
        <v>1.0077519979974865</v>
      </c>
      <c r="E88" s="36">
        <f>SUM(E75:E86)</f>
        <v>343840</v>
      </c>
      <c r="F88" s="37">
        <f>E88/C88</f>
        <v>0.8804738334054599</v>
      </c>
      <c r="G88" s="37"/>
      <c r="H88" s="37"/>
      <c r="J88" s="35" t="s">
        <v>26</v>
      </c>
      <c r="K88" s="36">
        <f>SUM(K75:K86)</f>
        <v>1059872</v>
      </c>
      <c r="L88" s="36">
        <f>SUM(L75:L86)</f>
        <v>1209194</v>
      </c>
      <c r="M88" s="37">
        <f t="shared" si="33"/>
        <v>1.1408868240693215</v>
      </c>
      <c r="N88" s="36">
        <f>SUM(N75:N86)</f>
        <v>1179202</v>
      </c>
      <c r="O88" s="37">
        <f>SUM(N88/L88)</f>
        <v>0.975196701273741</v>
      </c>
      <c r="P88" s="91"/>
      <c r="Q88" s="37"/>
      <c r="S88" s="35" t="s">
        <v>26</v>
      </c>
      <c r="T88" s="36">
        <f>SUM(T75:T86)</f>
        <v>280222</v>
      </c>
      <c r="U88" s="36">
        <f>SUM(U75:U86)</f>
        <v>455981</v>
      </c>
      <c r="V88" s="37">
        <f t="shared" si="35"/>
        <v>1.6272134236426834</v>
      </c>
      <c r="W88" s="36">
        <f>SUM(W75:W86)</f>
        <v>397639</v>
      </c>
      <c r="X88" s="37">
        <f>SUM(W88/U88)</f>
        <v>0.8720516863641248</v>
      </c>
      <c r="Y88" s="91"/>
      <c r="Z88" s="37"/>
      <c r="AB88" s="74" t="s">
        <v>46</v>
      </c>
      <c r="AC88" s="36">
        <f>SUM(AC75:AC86)</f>
        <v>4558700</v>
      </c>
      <c r="AD88" s="36">
        <f>SUM(AD75:AD86)</f>
        <v>4521200</v>
      </c>
      <c r="AE88" s="37">
        <f t="shared" si="37"/>
        <v>0.9917739706495273</v>
      </c>
      <c r="AF88" s="70">
        <f>SUM(AF75:AF86)</f>
        <v>4433400</v>
      </c>
      <c r="AG88" s="71">
        <f>SUM(AF88/AD88)</f>
        <v>0.9805803768910909</v>
      </c>
      <c r="AH88" s="99"/>
      <c r="AI88" s="71"/>
    </row>
    <row r="89" spans="1:28" ht="15.75">
      <c r="A89" s="22" t="s">
        <v>40</v>
      </c>
      <c r="J89" s="22" t="s">
        <v>41</v>
      </c>
      <c r="S89" s="22" t="s">
        <v>52</v>
      </c>
      <c r="AB89" s="22" t="s">
        <v>47</v>
      </c>
    </row>
    <row r="91" ht="15.75">
      <c r="O91" s="8"/>
    </row>
  </sheetData>
  <sheetProtection sheet="1" objects="1" scenarios="1"/>
  <mergeCells count="2">
    <mergeCell ref="AB1:AI1"/>
    <mergeCell ref="S19:Z19"/>
  </mergeCells>
  <printOptions/>
  <pageMargins left="0.62" right="0.59" top="0.984251968503937" bottom="0.984251968503937" header="0.5118110236220472" footer="0.5118110236220472"/>
  <pageSetup orientation="portrait" paperSize="9" scale="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石原 義郎</cp:lastModifiedBy>
  <cp:lastPrinted>2002-07-03T02:09:41Z</cp:lastPrinted>
  <cp:category/>
  <cp:version/>
  <cp:contentType/>
  <cp:contentStatus/>
</cp:coreProperties>
</file>