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056" yWindow="64736" windowWidth="19900" windowHeight="13800" tabRatio="104" activeTab="0"/>
  </bookViews>
  <sheets>
    <sheet name="Sheet1" sheetId="1" r:id="rId1"/>
    <sheet name="Sheet2" sheetId="2" r:id="rId2"/>
    <sheet name="2001" sheetId="3" r:id="rId3"/>
    <sheet name="Sheet2 (3)" sheetId="4" r:id="rId4"/>
  </sheets>
  <definedNames>
    <definedName name="_xlnm.Print_Area" localSheetId="2">'2001'!#REF!</definedName>
    <definedName name="_xlnm.Print_Area" localSheetId="0">'Sheet1'!$A$1:$AU$89</definedName>
  </definedNames>
  <calcPr fullCalcOnLoad="1"/>
</workbook>
</file>

<file path=xl/sharedStrings.xml><?xml version="1.0" encoding="utf-8"?>
<sst xmlns="http://schemas.openxmlformats.org/spreadsheetml/2006/main" count="301" uniqueCount="65">
  <si>
    <t>前々年比</t>
  </si>
  <si>
    <t>※ニュージーランド観光局調べ</t>
  </si>
  <si>
    <t>※ITA調べ</t>
  </si>
  <si>
    <t>出国日本人数</t>
  </si>
  <si>
    <t>韓国日本人訪問者数</t>
  </si>
  <si>
    <t>ハワイ日本人訪問者数</t>
  </si>
  <si>
    <t>月</t>
  </si>
  <si>
    <t>1999年</t>
  </si>
  <si>
    <t>2000年</t>
  </si>
  <si>
    <t>前年比</t>
  </si>
  <si>
    <t>※国際観光振興会(JNTO)調べ</t>
  </si>
  <si>
    <t>※韓国観光公社(KNTO)調べ</t>
  </si>
  <si>
    <t>グアム日本人訪問者数</t>
  </si>
  <si>
    <t>シンガポール日本人訪問者数</t>
  </si>
  <si>
    <t>台湾日本人訪問者数</t>
  </si>
  <si>
    <t>オーストラリア日本人訪問者数</t>
  </si>
  <si>
    <t>マリアナ日本人訪問者数</t>
  </si>
  <si>
    <t>※グアム政府観光局(GVB)調べ</t>
  </si>
  <si>
    <t>※シンガポール政府観光局調べ</t>
  </si>
  <si>
    <t>※台湾観光協会調べ</t>
  </si>
  <si>
    <t>※オーストラリア政府観光局（ATC）調べ</t>
  </si>
  <si>
    <t>2001年</t>
  </si>
  <si>
    <t>暦年</t>
  </si>
  <si>
    <t>※香港政府観光局(HKTＢ)調べ</t>
  </si>
  <si>
    <t>※マカオ政府観光局調べ</t>
  </si>
  <si>
    <t>アメリカ日本人訪問者数</t>
  </si>
  <si>
    <t>※ハワイ州産業経済開発局(DBEDT)調べ</t>
  </si>
  <si>
    <t>※マリアナ観光局調べ</t>
  </si>
  <si>
    <t>ニュージーランド日本人訪問者数</t>
  </si>
  <si>
    <t>フィジー日本人訪問者数</t>
  </si>
  <si>
    <t>※フィジー観光局調べ</t>
  </si>
  <si>
    <t>フィリピン日本人訪問者数</t>
  </si>
  <si>
    <t>タイ日本人訪問者数</t>
  </si>
  <si>
    <t>※フィリピン政府観光省調べ</t>
  </si>
  <si>
    <t>※タイ政府観光庁調べ</t>
  </si>
  <si>
    <t>パラオ日本人訪問者数</t>
  </si>
  <si>
    <t>※パラオ政府観光局調べ</t>
  </si>
  <si>
    <t>香港日本人訪問者数</t>
  </si>
  <si>
    <t>中国日本人訪問者数</t>
  </si>
  <si>
    <t>2002年</t>
  </si>
  <si>
    <t>前年比</t>
  </si>
  <si>
    <t>※カナダ統計局調べ</t>
  </si>
  <si>
    <t>1999年</t>
  </si>
  <si>
    <t>マカオ日本人訪問者数</t>
  </si>
  <si>
    <t>カナダ日本人訪問者数</t>
  </si>
  <si>
    <t>2003年</t>
  </si>
  <si>
    <t>前々年比</t>
  </si>
  <si>
    <t>1〜4</t>
  </si>
  <si>
    <t>1〜3</t>
  </si>
  <si>
    <t>1〜5</t>
  </si>
  <si>
    <t>ニューカレドニア日本人訪問者数</t>
  </si>
  <si>
    <t>※ニューカレドニア観光局調べ</t>
  </si>
  <si>
    <t>バリ日本人訪問者数</t>
  </si>
  <si>
    <t>月</t>
  </si>
  <si>
    <t>1〜6</t>
  </si>
  <si>
    <t>暦年</t>
  </si>
  <si>
    <t>※バリ観光局調べ</t>
  </si>
  <si>
    <t>1〜6</t>
  </si>
  <si>
    <t>1〜6</t>
  </si>
  <si>
    <t>1〜6</t>
  </si>
  <si>
    <t>1〜5</t>
  </si>
  <si>
    <t>1〜6</t>
  </si>
  <si>
    <t>1〜6</t>
  </si>
  <si>
    <t>1〜6</t>
  </si>
  <si>
    <t>※中国国家観光局(CNTA)調べ(2003年6月値は推計値)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</si>
</sst>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 &quot;"/>
    <numFmt numFmtId="178" formatCode="#,000;\-#,000"/>
    <numFmt numFmtId="179" formatCode="0.000%"/>
    <numFmt numFmtId="180" formatCode="0.0000%"/>
    <numFmt numFmtId="181" formatCode="0_);[Red]\(0\)"/>
    <numFmt numFmtId="182" formatCode="#,##0_);[Red]\(#,##0\)"/>
    <numFmt numFmtId="183" formatCode="0_ "/>
    <numFmt numFmtId="184" formatCode="#,##0_ "/>
    <numFmt numFmtId="185" formatCode="#,##0.0_ "/>
    <numFmt numFmtId="186" formatCode="[&lt;=999]000;[&lt;=99999]000\-00;000\-0000"/>
    <numFmt numFmtId="187" formatCode="#,##0.00_ "/>
    <numFmt numFmtId="188" formatCode="#,##0.000_ "/>
    <numFmt numFmtId="189" formatCode="#,##0.0000_ "/>
    <numFmt numFmtId="190" formatCode="#,##0.00000_ "/>
    <numFmt numFmtId="191" formatCode="#,##0.000000_ "/>
    <numFmt numFmtId="192" formatCode="#,##0.0000000_ "/>
    <numFmt numFmtId="193" formatCode="0.000"/>
  </numFmts>
  <fonts count="10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10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9"/>
      <name val="Osaka"/>
      <family val="0"/>
    </font>
    <font>
      <b/>
      <sz val="9"/>
      <name val="Osaka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Alignment="1">
      <alignment/>
    </xf>
    <xf numFmtId="176" fontId="0" fillId="0" borderId="0" xfId="15" applyNumberFormat="1" applyAlignment="1">
      <alignment/>
    </xf>
    <xf numFmtId="176" fontId="0" fillId="0" borderId="0" xfId="15" applyNumberFormat="1" applyFill="1" applyBorder="1" applyAlignment="1">
      <alignment/>
    </xf>
    <xf numFmtId="38" fontId="0" fillId="0" borderId="0" xfId="17" applyFill="1" applyBorder="1" applyAlignment="1">
      <alignment/>
    </xf>
    <xf numFmtId="182" fontId="0" fillId="0" borderId="0" xfId="0" applyNumberFormat="1" applyAlignment="1">
      <alignment/>
    </xf>
    <xf numFmtId="176" fontId="0" fillId="0" borderId="0" xfId="0" applyNumberFormat="1" applyAlignment="1">
      <alignment/>
    </xf>
    <xf numFmtId="182" fontId="0" fillId="0" borderId="0" xfId="15" applyNumberFormat="1" applyFill="1" applyBorder="1" applyAlignment="1">
      <alignment/>
    </xf>
    <xf numFmtId="0" fontId="8" fillId="0" borderId="0" xfId="0" applyFont="1" applyAlignment="1">
      <alignment/>
    </xf>
    <xf numFmtId="182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6" fontId="8" fillId="0" borderId="0" xfId="0" applyNumberFormat="1" applyFont="1" applyAlignment="1">
      <alignment/>
    </xf>
    <xf numFmtId="38" fontId="8" fillId="0" borderId="0" xfId="17" applyFont="1" applyFill="1" applyBorder="1" applyAlignment="1">
      <alignment/>
    </xf>
    <xf numFmtId="176" fontId="8" fillId="0" borderId="0" xfId="15" applyNumberFormat="1" applyFont="1" applyFill="1" applyBorder="1" applyAlignment="1">
      <alignment/>
    </xf>
    <xf numFmtId="182" fontId="8" fillId="0" borderId="0" xfId="15" applyNumberFormat="1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182" fontId="4" fillId="0" borderId="1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38" fontId="4" fillId="0" borderId="1" xfId="17" applyFont="1" applyFill="1" applyBorder="1" applyAlignment="1">
      <alignment/>
    </xf>
    <xf numFmtId="176" fontId="4" fillId="0" borderId="1" xfId="15" applyNumberFormat="1" applyFont="1" applyFill="1" applyBorder="1" applyAlignment="1">
      <alignment/>
    </xf>
    <xf numFmtId="184" fontId="4" fillId="0" borderId="1" xfId="15" applyNumberFormat="1" applyFont="1" applyFill="1" applyBorder="1" applyAlignment="1">
      <alignment/>
    </xf>
    <xf numFmtId="38" fontId="4" fillId="0" borderId="1" xfId="17" applyFont="1" applyBorder="1" applyAlignment="1">
      <alignment/>
    </xf>
    <xf numFmtId="176" fontId="4" fillId="0" borderId="1" xfId="15" applyNumberFormat="1" applyFont="1" applyBorder="1" applyAlignment="1">
      <alignment/>
    </xf>
    <xf numFmtId="182" fontId="4" fillId="0" borderId="1" xfId="15" applyNumberFormat="1" applyFont="1" applyBorder="1" applyAlignment="1">
      <alignment/>
    </xf>
    <xf numFmtId="38" fontId="4" fillId="0" borderId="2" xfId="17" applyFont="1" applyFill="1" applyBorder="1" applyAlignment="1">
      <alignment/>
    </xf>
    <xf numFmtId="176" fontId="4" fillId="0" borderId="2" xfId="15" applyNumberFormat="1" applyFont="1" applyFill="1" applyBorder="1" applyAlignment="1">
      <alignment/>
    </xf>
    <xf numFmtId="184" fontId="4" fillId="0" borderId="2" xfId="15" applyNumberFormat="1" applyFont="1" applyFill="1" applyBorder="1" applyAlignment="1">
      <alignment/>
    </xf>
    <xf numFmtId="38" fontId="4" fillId="0" borderId="3" xfId="17" applyFont="1" applyFill="1" applyBorder="1" applyAlignment="1">
      <alignment/>
    </xf>
    <xf numFmtId="176" fontId="4" fillId="0" borderId="3" xfId="15" applyNumberFormat="1" applyFont="1" applyFill="1" applyBorder="1" applyAlignment="1">
      <alignment/>
    </xf>
    <xf numFmtId="184" fontId="4" fillId="0" borderId="3" xfId="15" applyNumberFormat="1" applyFont="1" applyFill="1" applyBorder="1" applyAlignment="1">
      <alignment/>
    </xf>
    <xf numFmtId="38" fontId="4" fillId="0" borderId="3" xfId="17" applyFont="1" applyBorder="1" applyAlignment="1">
      <alignment/>
    </xf>
    <xf numFmtId="176" fontId="4" fillId="0" borderId="3" xfId="15" applyNumberFormat="1" applyFont="1" applyBorder="1" applyAlignment="1">
      <alignment/>
    </xf>
    <xf numFmtId="182" fontId="4" fillId="0" borderId="3" xfId="15" applyNumberFormat="1" applyFont="1" applyBorder="1" applyAlignment="1">
      <alignment/>
    </xf>
    <xf numFmtId="38" fontId="4" fillId="0" borderId="2" xfId="17" applyFont="1" applyBorder="1" applyAlignment="1">
      <alignment/>
    </xf>
    <xf numFmtId="176" fontId="4" fillId="0" borderId="2" xfId="15" applyNumberFormat="1" applyFont="1" applyBorder="1" applyAlignment="1">
      <alignment/>
    </xf>
    <xf numFmtId="182" fontId="4" fillId="0" borderId="2" xfId="15" applyNumberFormat="1" applyFont="1" applyBorder="1" applyAlignment="1">
      <alignment/>
    </xf>
    <xf numFmtId="184" fontId="4" fillId="0" borderId="5" xfId="15" applyNumberFormat="1" applyFont="1" applyFill="1" applyBorder="1" applyAlignment="1">
      <alignment/>
    </xf>
    <xf numFmtId="176" fontId="4" fillId="0" borderId="5" xfId="15" applyNumberFormat="1" applyFont="1" applyFill="1" applyBorder="1" applyAlignment="1">
      <alignment/>
    </xf>
    <xf numFmtId="182" fontId="4" fillId="0" borderId="5" xfId="15" applyNumberFormat="1" applyFont="1" applyBorder="1" applyAlignment="1">
      <alignment/>
    </xf>
    <xf numFmtId="176" fontId="4" fillId="0" borderId="5" xfId="15" applyNumberFormat="1" applyFont="1" applyBorder="1" applyAlignment="1">
      <alignment/>
    </xf>
    <xf numFmtId="38" fontId="4" fillId="0" borderId="4" xfId="17" applyFont="1" applyFill="1" applyBorder="1" applyAlignment="1">
      <alignment/>
    </xf>
    <xf numFmtId="176" fontId="4" fillId="0" borderId="4" xfId="15" applyNumberFormat="1" applyFont="1" applyFill="1" applyBorder="1" applyAlignment="1">
      <alignment/>
    </xf>
    <xf numFmtId="184" fontId="4" fillId="0" borderId="4" xfId="15" applyNumberFormat="1" applyFont="1" applyFill="1" applyBorder="1" applyAlignment="1">
      <alignment/>
    </xf>
    <xf numFmtId="0" fontId="4" fillId="0" borderId="6" xfId="0" applyFont="1" applyBorder="1" applyAlignment="1">
      <alignment horizontal="center"/>
    </xf>
    <xf numFmtId="38" fontId="4" fillId="0" borderId="6" xfId="17" applyFont="1" applyFill="1" applyBorder="1" applyAlignment="1">
      <alignment/>
    </xf>
    <xf numFmtId="176" fontId="4" fillId="0" borderId="6" xfId="15" applyNumberFormat="1" applyFont="1" applyFill="1" applyBorder="1" applyAlignment="1">
      <alignment/>
    </xf>
    <xf numFmtId="176" fontId="4" fillId="0" borderId="6" xfId="15" applyNumberFormat="1" applyFont="1" applyBorder="1" applyAlignment="1">
      <alignment/>
    </xf>
    <xf numFmtId="182" fontId="4" fillId="0" borderId="4" xfId="15" applyNumberFormat="1" applyFont="1" applyBorder="1" applyAlignment="1">
      <alignment/>
    </xf>
    <xf numFmtId="176" fontId="4" fillId="0" borderId="4" xfId="15" applyNumberFormat="1" applyFont="1" applyBorder="1" applyAlignment="1">
      <alignment/>
    </xf>
    <xf numFmtId="182" fontId="4" fillId="0" borderId="1" xfId="15" applyNumberFormat="1" applyFont="1" applyFill="1" applyBorder="1" applyAlignment="1">
      <alignment/>
    </xf>
    <xf numFmtId="182" fontId="4" fillId="0" borderId="1" xfId="15" applyNumberFormat="1" applyFont="1" applyFill="1" applyBorder="1" applyAlignment="1">
      <alignment/>
    </xf>
    <xf numFmtId="176" fontId="4" fillId="0" borderId="1" xfId="15" applyNumberFormat="1" applyFont="1" applyFill="1" applyBorder="1" applyAlignment="1">
      <alignment/>
    </xf>
    <xf numFmtId="182" fontId="4" fillId="0" borderId="3" xfId="15" applyNumberFormat="1" applyFont="1" applyFill="1" applyBorder="1" applyAlignment="1">
      <alignment/>
    </xf>
    <xf numFmtId="182" fontId="4" fillId="0" borderId="3" xfId="15" applyNumberFormat="1" applyFont="1" applyFill="1" applyBorder="1" applyAlignment="1">
      <alignment/>
    </xf>
    <xf numFmtId="176" fontId="4" fillId="0" borderId="3" xfId="15" applyNumberFormat="1" applyFont="1" applyFill="1" applyBorder="1" applyAlignment="1">
      <alignment/>
    </xf>
    <xf numFmtId="182" fontId="4" fillId="0" borderId="2" xfId="15" applyNumberFormat="1" applyFont="1" applyFill="1" applyBorder="1" applyAlignment="1">
      <alignment/>
    </xf>
    <xf numFmtId="182" fontId="4" fillId="0" borderId="2" xfId="15" applyNumberFormat="1" applyFont="1" applyFill="1" applyBorder="1" applyAlignment="1">
      <alignment/>
    </xf>
    <xf numFmtId="176" fontId="4" fillId="0" borderId="2" xfId="15" applyNumberFormat="1" applyFont="1" applyFill="1" applyBorder="1" applyAlignment="1">
      <alignment/>
    </xf>
    <xf numFmtId="182" fontId="4" fillId="0" borderId="5" xfId="15" applyNumberFormat="1" applyFont="1" applyFill="1" applyBorder="1" applyAlignment="1">
      <alignment/>
    </xf>
    <xf numFmtId="182" fontId="4" fillId="0" borderId="5" xfId="15" applyNumberFormat="1" applyFont="1" applyFill="1" applyBorder="1" applyAlignment="1">
      <alignment/>
    </xf>
    <xf numFmtId="176" fontId="4" fillId="0" borderId="5" xfId="15" applyNumberFormat="1" applyFont="1" applyFill="1" applyBorder="1" applyAlignment="1">
      <alignment/>
    </xf>
    <xf numFmtId="182" fontId="4" fillId="0" borderId="4" xfId="15" applyNumberFormat="1" applyFont="1" applyFill="1" applyBorder="1" applyAlignment="1">
      <alignment/>
    </xf>
    <xf numFmtId="38" fontId="4" fillId="0" borderId="4" xfId="0" applyNumberFormat="1" applyFont="1" applyBorder="1" applyAlignment="1">
      <alignment/>
    </xf>
    <xf numFmtId="182" fontId="4" fillId="0" borderId="4" xfId="15" applyNumberFormat="1" applyFont="1" applyBorder="1" applyAlignment="1">
      <alignment/>
    </xf>
    <xf numFmtId="56" fontId="4" fillId="0" borderId="6" xfId="0" applyNumberFormat="1" applyFont="1" applyBorder="1" applyAlignment="1">
      <alignment horizontal="center"/>
    </xf>
    <xf numFmtId="176" fontId="4" fillId="0" borderId="0" xfId="0" applyNumberFormat="1" applyFont="1" applyAlignment="1">
      <alignment/>
    </xf>
    <xf numFmtId="182" fontId="4" fillId="0" borderId="1" xfId="15" applyNumberFormat="1" applyFont="1" applyBorder="1" applyAlignment="1">
      <alignment/>
    </xf>
    <xf numFmtId="182" fontId="4" fillId="0" borderId="1" xfId="15" applyNumberFormat="1" applyFont="1" applyFill="1" applyBorder="1" applyAlignment="1">
      <alignment horizontal="right"/>
    </xf>
    <xf numFmtId="182" fontId="4" fillId="0" borderId="3" xfId="15" applyNumberFormat="1" applyFont="1" applyBorder="1" applyAlignment="1">
      <alignment/>
    </xf>
    <xf numFmtId="182" fontId="4" fillId="0" borderId="3" xfId="15" applyNumberFormat="1" applyFont="1" applyFill="1" applyBorder="1" applyAlignment="1">
      <alignment horizontal="right"/>
    </xf>
    <xf numFmtId="176" fontId="4" fillId="0" borderId="7" xfId="15" applyNumberFormat="1" applyFont="1" applyBorder="1" applyAlignment="1">
      <alignment/>
    </xf>
    <xf numFmtId="182" fontId="4" fillId="0" borderId="2" xfId="15" applyNumberFormat="1" applyFont="1" applyBorder="1" applyAlignment="1">
      <alignment/>
    </xf>
    <xf numFmtId="182" fontId="4" fillId="0" borderId="2" xfId="15" applyNumberFormat="1" applyFont="1" applyFill="1" applyBorder="1" applyAlignment="1">
      <alignment horizontal="right"/>
    </xf>
    <xf numFmtId="182" fontId="4" fillId="0" borderId="5" xfId="15" applyNumberFormat="1" applyFont="1" applyBorder="1" applyAlignment="1">
      <alignment/>
    </xf>
    <xf numFmtId="182" fontId="4" fillId="0" borderId="5" xfId="15" applyNumberFormat="1" applyFont="1" applyFill="1" applyBorder="1" applyAlignment="1">
      <alignment horizontal="right"/>
    </xf>
    <xf numFmtId="182" fontId="4" fillId="0" borderId="4" xfId="15" applyNumberFormat="1" applyFont="1" applyFill="1" applyBorder="1" applyAlignment="1">
      <alignment/>
    </xf>
    <xf numFmtId="176" fontId="4" fillId="0" borderId="4" xfId="15" applyNumberFormat="1" applyFont="1" applyFill="1" applyBorder="1" applyAlignment="1">
      <alignment/>
    </xf>
    <xf numFmtId="182" fontId="4" fillId="0" borderId="4" xfId="15" applyNumberFormat="1" applyFont="1" applyFill="1" applyBorder="1" applyAlignment="1">
      <alignment horizontal="right"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82" fontId="8" fillId="0" borderId="0" xfId="0" applyNumberFormat="1" applyFont="1" applyAlignment="1">
      <alignment horizontal="centerContinuous"/>
    </xf>
    <xf numFmtId="176" fontId="8" fillId="0" borderId="0" xfId="0" applyNumberFormat="1" applyFont="1" applyAlignment="1">
      <alignment horizontal="centerContinuous"/>
    </xf>
    <xf numFmtId="176" fontId="4" fillId="0" borderId="0" xfId="15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38" fontId="4" fillId="0" borderId="6" xfId="17" applyFont="1" applyFill="1" applyBorder="1" applyAlignment="1">
      <alignment vertical="center"/>
    </xf>
    <xf numFmtId="38" fontId="4" fillId="0" borderId="8" xfId="17" applyFont="1" applyFill="1" applyBorder="1" applyAlignment="1">
      <alignment vertical="center"/>
    </xf>
    <xf numFmtId="176" fontId="4" fillId="0" borderId="4" xfId="15" applyNumberFormat="1" applyFont="1" applyFill="1" applyBorder="1" applyAlignment="1">
      <alignment vertical="center"/>
    </xf>
    <xf numFmtId="38" fontId="4" fillId="0" borderId="9" xfId="0" applyNumberFormat="1" applyFont="1" applyBorder="1" applyAlignment="1">
      <alignment vertical="center"/>
    </xf>
    <xf numFmtId="182" fontId="4" fillId="0" borderId="4" xfId="15" applyNumberFormat="1" applyFont="1" applyFill="1" applyBorder="1" applyAlignment="1">
      <alignment vertical="center"/>
    </xf>
    <xf numFmtId="184" fontId="4" fillId="0" borderId="4" xfId="15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176" fontId="4" fillId="0" borderId="6" xfId="15" applyNumberFormat="1" applyFont="1" applyFill="1" applyBorder="1" applyAlignment="1">
      <alignment vertical="center"/>
    </xf>
    <xf numFmtId="56" fontId="4" fillId="0" borderId="6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76" fontId="4" fillId="0" borderId="4" xfId="15" applyNumberFormat="1" applyFont="1" applyFill="1" applyBorder="1" applyAlignment="1">
      <alignment horizontal="center" vertical="center"/>
    </xf>
    <xf numFmtId="38" fontId="4" fillId="0" borderId="9" xfId="17" applyFont="1" applyFill="1" applyBorder="1" applyAlignment="1">
      <alignment vertical="center"/>
    </xf>
    <xf numFmtId="184" fontId="4" fillId="0" borderId="1" xfId="15" applyNumberFormat="1" applyFont="1" applyFill="1" applyBorder="1" applyAlignment="1">
      <alignment horizontal="right" vertical="center"/>
    </xf>
    <xf numFmtId="176" fontId="4" fillId="0" borderId="1" xfId="15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2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vertical="center"/>
    </xf>
    <xf numFmtId="176" fontId="4" fillId="0" borderId="1" xfId="15" applyNumberFormat="1" applyFont="1" applyFill="1" applyBorder="1" applyAlignment="1">
      <alignment vertical="center"/>
    </xf>
    <xf numFmtId="184" fontId="4" fillId="0" borderId="1" xfId="15" applyNumberFormat="1" applyFont="1" applyFill="1" applyBorder="1" applyAlignment="1">
      <alignment vertical="center"/>
    </xf>
    <xf numFmtId="182" fontId="4" fillId="0" borderId="1" xfId="15" applyNumberFormat="1" applyFont="1" applyFill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6" fontId="4" fillId="0" borderId="1" xfId="15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38" fontId="4" fillId="0" borderId="2" xfId="17" applyFont="1" applyFill="1" applyBorder="1" applyAlignment="1">
      <alignment vertical="center"/>
    </xf>
    <xf numFmtId="176" fontId="4" fillId="0" borderId="2" xfId="15" applyNumberFormat="1" applyFont="1" applyFill="1" applyBorder="1" applyAlignment="1">
      <alignment vertical="center"/>
    </xf>
    <xf numFmtId="184" fontId="4" fillId="0" borderId="2" xfId="15" applyNumberFormat="1" applyFont="1" applyFill="1" applyBorder="1" applyAlignment="1">
      <alignment vertical="center"/>
    </xf>
    <xf numFmtId="176" fontId="4" fillId="0" borderId="2" xfId="15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8" fontId="4" fillId="0" borderId="3" xfId="17" applyFont="1" applyFill="1" applyBorder="1" applyAlignment="1">
      <alignment vertical="center"/>
    </xf>
    <xf numFmtId="176" fontId="4" fillId="0" borderId="3" xfId="15" applyNumberFormat="1" applyFont="1" applyFill="1" applyBorder="1" applyAlignment="1">
      <alignment vertical="center"/>
    </xf>
    <xf numFmtId="184" fontId="4" fillId="0" borderId="3" xfId="15" applyNumberFormat="1" applyFont="1" applyFill="1" applyBorder="1" applyAlignment="1">
      <alignment vertical="center"/>
    </xf>
    <xf numFmtId="182" fontId="4" fillId="0" borderId="3" xfId="15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82" fontId="4" fillId="0" borderId="2" xfId="15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4" fontId="4" fillId="0" borderId="5" xfId="15" applyNumberFormat="1" applyFont="1" applyFill="1" applyBorder="1" applyAlignment="1">
      <alignment vertical="center"/>
    </xf>
    <xf numFmtId="176" fontId="4" fillId="0" borderId="5" xfId="15" applyNumberFormat="1" applyFont="1" applyFill="1" applyBorder="1" applyAlignment="1">
      <alignment vertical="center"/>
    </xf>
    <xf numFmtId="182" fontId="4" fillId="0" borderId="5" xfId="15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4" xfId="17" applyFont="1" applyFill="1" applyBorder="1" applyAlignment="1">
      <alignment vertical="center"/>
    </xf>
    <xf numFmtId="38" fontId="4" fillId="0" borderId="4" xfId="0" applyNumberFormat="1" applyFont="1" applyBorder="1" applyAlignment="1">
      <alignment vertical="center"/>
    </xf>
    <xf numFmtId="176" fontId="4" fillId="0" borderId="4" xfId="15" applyNumberFormat="1" applyFont="1" applyBorder="1" applyAlignment="1">
      <alignment vertical="center"/>
    </xf>
    <xf numFmtId="182" fontId="4" fillId="0" borderId="4" xfId="15" applyNumberFormat="1" applyFont="1" applyBorder="1" applyAlignment="1">
      <alignment vertical="center"/>
    </xf>
    <xf numFmtId="38" fontId="4" fillId="0" borderId="4" xfId="17" applyNumberFormat="1" applyFont="1" applyFill="1" applyBorder="1" applyAlignment="1">
      <alignment vertical="center"/>
    </xf>
    <xf numFmtId="178" fontId="4" fillId="0" borderId="2" xfId="17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8" fontId="4" fillId="0" borderId="1" xfId="17" applyFont="1" applyBorder="1" applyAlignment="1">
      <alignment vertical="center"/>
    </xf>
    <xf numFmtId="176" fontId="4" fillId="0" borderId="1" xfId="15" applyNumberFormat="1" applyFont="1" applyBorder="1" applyAlignment="1">
      <alignment horizontal="center" vertical="center"/>
    </xf>
    <xf numFmtId="182" fontId="4" fillId="0" borderId="1" xfId="15" applyNumberFormat="1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176" fontId="4" fillId="0" borderId="5" xfId="15" applyNumberFormat="1" applyFont="1" applyBorder="1" applyAlignment="1">
      <alignment horizontal="center" vertical="center"/>
    </xf>
    <xf numFmtId="182" fontId="4" fillId="0" borderId="3" xfId="15" applyNumberFormat="1" applyFont="1" applyBorder="1" applyAlignment="1">
      <alignment vertical="center"/>
    </xf>
    <xf numFmtId="176" fontId="4" fillId="0" borderId="3" xfId="15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38" fontId="4" fillId="0" borderId="2" xfId="17" applyFont="1" applyBorder="1" applyAlignment="1">
      <alignment vertical="center"/>
    </xf>
    <xf numFmtId="176" fontId="4" fillId="0" borderId="7" xfId="15" applyNumberFormat="1" applyFont="1" applyBorder="1" applyAlignment="1">
      <alignment horizontal="center" vertical="center"/>
    </xf>
    <xf numFmtId="182" fontId="4" fillId="0" borderId="2" xfId="15" applyNumberFormat="1" applyFont="1" applyBorder="1" applyAlignment="1">
      <alignment vertical="center"/>
    </xf>
    <xf numFmtId="176" fontId="4" fillId="0" borderId="3" xfId="15" applyNumberFormat="1" applyFont="1" applyBorder="1" applyAlignment="1">
      <alignment horizontal="center" vertical="center"/>
    </xf>
    <xf numFmtId="182" fontId="4" fillId="0" borderId="5" xfId="15" applyNumberFormat="1" applyFont="1" applyBorder="1" applyAlignment="1">
      <alignment vertical="center"/>
    </xf>
    <xf numFmtId="176" fontId="4" fillId="0" borderId="5" xfId="15" applyNumberFormat="1" applyFont="1" applyBorder="1" applyAlignment="1">
      <alignment vertical="center"/>
    </xf>
    <xf numFmtId="176" fontId="4" fillId="0" borderId="10" xfId="15" applyNumberFormat="1" applyFont="1" applyFill="1" applyBorder="1" applyAlignment="1">
      <alignment horizontal="right" vertical="center"/>
    </xf>
    <xf numFmtId="176" fontId="4" fillId="0" borderId="11" xfId="15" applyNumberFormat="1" applyFont="1" applyBorder="1" applyAlignment="1">
      <alignment horizontal="center" vertical="center"/>
    </xf>
    <xf numFmtId="176" fontId="4" fillId="0" borderId="7" xfId="15" applyNumberFormat="1" applyFont="1" applyFill="1" applyBorder="1" applyAlignment="1">
      <alignment horizontal="right" vertical="center"/>
    </xf>
    <xf numFmtId="176" fontId="4" fillId="0" borderId="1" xfId="15" applyNumberFormat="1" applyFont="1" applyFill="1" applyBorder="1" applyAlignment="1">
      <alignment horizontal="center" vertical="center"/>
    </xf>
    <xf numFmtId="176" fontId="4" fillId="0" borderId="5" xfId="15" applyNumberFormat="1" applyFont="1" applyFill="1" applyBorder="1" applyAlignment="1">
      <alignment horizontal="center" vertical="center"/>
    </xf>
    <xf numFmtId="176" fontId="4" fillId="0" borderId="7" xfId="15" applyNumberFormat="1" applyFont="1" applyFill="1" applyBorder="1" applyAlignment="1">
      <alignment vertical="center"/>
    </xf>
    <xf numFmtId="176" fontId="4" fillId="0" borderId="7" xfId="15" applyNumberFormat="1" applyFont="1" applyFill="1" applyBorder="1" applyAlignment="1">
      <alignment horizontal="center" vertical="center"/>
    </xf>
    <xf numFmtId="176" fontId="4" fillId="0" borderId="2" xfId="15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76" fontId="4" fillId="0" borderId="6" xfId="15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82" fontId="9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93"/>
  <sheetViews>
    <sheetView tabSelected="1" workbookViewId="0" topLeftCell="A1">
      <selection activeCell="AG35" sqref="AG35"/>
    </sheetView>
  </sheetViews>
  <sheetFormatPr defaultColWidth="11.19921875" defaultRowHeight="15"/>
  <cols>
    <col min="1" max="1" width="4.3984375" style="0" customWidth="1"/>
    <col min="2" max="3" width="10.5" style="0" hidden="1" customWidth="1"/>
    <col min="4" max="4" width="7" style="0" hidden="1" customWidth="1"/>
    <col min="5" max="5" width="11.09765625" style="0" hidden="1" customWidth="1"/>
    <col min="6" max="6" width="3.3984375" style="0" hidden="1" customWidth="1"/>
    <col min="7" max="7" width="9.09765625" style="0" customWidth="1"/>
    <col min="8" max="8" width="6.69921875" style="0" hidden="1" customWidth="1"/>
    <col min="9" max="9" width="9.09765625" style="0" customWidth="1"/>
    <col min="10" max="11" width="6.09765625" style="0" customWidth="1"/>
    <col min="12" max="12" width="0.203125" style="0" customWidth="1"/>
    <col min="13" max="13" width="4.3984375" style="0" customWidth="1"/>
    <col min="14" max="14" width="8.8984375" style="0" hidden="1" customWidth="1"/>
    <col min="15" max="15" width="11.3984375" style="0" hidden="1" customWidth="1"/>
    <col min="16" max="16" width="7.19921875" style="0" hidden="1" customWidth="1"/>
    <col min="17" max="17" width="9.59765625" style="0" hidden="1" customWidth="1"/>
    <col min="18" max="18" width="5.3984375" style="0" hidden="1" customWidth="1"/>
    <col min="19" max="19" width="8.8984375" style="0" customWidth="1"/>
    <col min="20" max="20" width="6.09765625" style="0" hidden="1" customWidth="1"/>
    <col min="21" max="21" width="8.8984375" style="0" customWidth="1"/>
    <col min="22" max="23" width="6.09765625" style="0" customWidth="1"/>
    <col min="24" max="24" width="0.203125" style="0" customWidth="1"/>
    <col min="25" max="25" width="4.3984375" style="0" customWidth="1"/>
    <col min="26" max="27" width="8.59765625" style="0" hidden="1" customWidth="1"/>
    <col min="28" max="28" width="5.59765625" style="0" hidden="1" customWidth="1"/>
    <col min="29" max="29" width="10.5" style="0" hidden="1" customWidth="1"/>
    <col min="30" max="30" width="4.69921875" style="0" hidden="1" customWidth="1"/>
    <col min="31" max="31" width="8.8984375" style="0" customWidth="1"/>
    <col min="32" max="32" width="6.09765625" style="0" hidden="1" customWidth="1"/>
    <col min="33" max="33" width="8.8984375" style="0" customWidth="1"/>
    <col min="34" max="35" width="6.09765625" style="0" customWidth="1"/>
    <col min="36" max="36" width="0.203125" style="0" customWidth="1"/>
    <col min="37" max="37" width="4.19921875" style="0" customWidth="1"/>
    <col min="38" max="40" width="9" style="0" hidden="1" customWidth="1"/>
    <col min="41" max="42" width="8.8984375" style="0" hidden="1" customWidth="1"/>
    <col min="43" max="43" width="8.8984375" style="0" customWidth="1"/>
    <col min="44" max="44" width="5.8984375" style="0" hidden="1" customWidth="1"/>
    <col min="45" max="45" width="8.8984375" style="0" customWidth="1"/>
    <col min="46" max="47" width="6.09765625" style="0" customWidth="1"/>
    <col min="49" max="53" width="10.59765625" style="0" hidden="1" customWidth="1"/>
    <col min="55" max="55" width="10.69921875" style="0" customWidth="1"/>
  </cols>
  <sheetData>
    <row r="1" spans="1:47" s="8" customFormat="1" ht="12.75">
      <c r="A1" s="178" t="s">
        <v>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M1" s="178" t="s">
        <v>4</v>
      </c>
      <c r="N1" s="178"/>
      <c r="O1" s="178"/>
      <c r="P1" s="178"/>
      <c r="Q1" s="178"/>
      <c r="R1" s="178"/>
      <c r="S1" s="178"/>
      <c r="T1" s="178"/>
      <c r="U1" s="178"/>
      <c r="V1" s="178"/>
      <c r="W1" s="178"/>
      <c r="Y1" s="178" t="s">
        <v>38</v>
      </c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K1" s="177" t="s">
        <v>37</v>
      </c>
      <c r="AL1" s="177"/>
      <c r="AM1" s="177"/>
      <c r="AN1" s="177"/>
      <c r="AO1" s="177"/>
      <c r="AP1" s="177"/>
      <c r="AQ1" s="177"/>
      <c r="AR1" s="177"/>
      <c r="AS1" s="177"/>
      <c r="AT1" s="177"/>
      <c r="AU1" s="177"/>
    </row>
    <row r="2" spans="1:47" s="112" customFormat="1" ht="13.5" customHeight="1">
      <c r="A2" s="109" t="s">
        <v>6</v>
      </c>
      <c r="B2" s="110" t="s">
        <v>7</v>
      </c>
      <c r="C2" s="109" t="s">
        <v>8</v>
      </c>
      <c r="D2" s="111" t="s">
        <v>9</v>
      </c>
      <c r="E2" s="109" t="s">
        <v>21</v>
      </c>
      <c r="F2" s="111" t="s">
        <v>9</v>
      </c>
      <c r="G2" s="111" t="s">
        <v>39</v>
      </c>
      <c r="H2" s="111" t="s">
        <v>40</v>
      </c>
      <c r="I2" s="111" t="s">
        <v>45</v>
      </c>
      <c r="J2" s="111" t="s">
        <v>40</v>
      </c>
      <c r="K2" s="111" t="s">
        <v>46</v>
      </c>
      <c r="M2" s="109" t="s">
        <v>6</v>
      </c>
      <c r="N2" s="110" t="s">
        <v>7</v>
      </c>
      <c r="O2" s="109" t="s">
        <v>8</v>
      </c>
      <c r="P2" s="111" t="s">
        <v>9</v>
      </c>
      <c r="Q2" s="109" t="s">
        <v>21</v>
      </c>
      <c r="R2" s="111" t="s">
        <v>9</v>
      </c>
      <c r="S2" s="113" t="s">
        <v>39</v>
      </c>
      <c r="T2" s="111" t="s">
        <v>40</v>
      </c>
      <c r="U2" s="111" t="s">
        <v>45</v>
      </c>
      <c r="V2" s="111" t="s">
        <v>40</v>
      </c>
      <c r="W2" s="109" t="s">
        <v>0</v>
      </c>
      <c r="Y2" s="109" t="s">
        <v>6</v>
      </c>
      <c r="Z2" s="110" t="s">
        <v>7</v>
      </c>
      <c r="AA2" s="109" t="s">
        <v>8</v>
      </c>
      <c r="AB2" s="111" t="s">
        <v>9</v>
      </c>
      <c r="AC2" s="109" t="s">
        <v>21</v>
      </c>
      <c r="AD2" s="111" t="s">
        <v>9</v>
      </c>
      <c r="AE2" s="113" t="s">
        <v>39</v>
      </c>
      <c r="AF2" s="111" t="s">
        <v>40</v>
      </c>
      <c r="AG2" s="111" t="s">
        <v>45</v>
      </c>
      <c r="AH2" s="111" t="s">
        <v>40</v>
      </c>
      <c r="AI2" s="109" t="s">
        <v>0</v>
      </c>
      <c r="AK2" s="109" t="s">
        <v>6</v>
      </c>
      <c r="AL2" s="110" t="s">
        <v>7</v>
      </c>
      <c r="AM2" s="109" t="s">
        <v>8</v>
      </c>
      <c r="AN2" s="111" t="s">
        <v>9</v>
      </c>
      <c r="AO2" s="109" t="s">
        <v>21</v>
      </c>
      <c r="AP2" s="111" t="s">
        <v>9</v>
      </c>
      <c r="AQ2" s="113" t="s">
        <v>39</v>
      </c>
      <c r="AR2" s="114" t="s">
        <v>40</v>
      </c>
      <c r="AS2" s="111" t="s">
        <v>45</v>
      </c>
      <c r="AT2" s="111" t="s">
        <v>40</v>
      </c>
      <c r="AU2" s="109" t="s">
        <v>0</v>
      </c>
    </row>
    <row r="3" spans="1:47" s="112" customFormat="1" ht="12.75" customHeight="1">
      <c r="A3" s="109">
        <v>1</v>
      </c>
      <c r="B3" s="115">
        <v>1245306</v>
      </c>
      <c r="C3" s="115">
        <v>1228599</v>
      </c>
      <c r="D3" s="116">
        <f aca="true" t="shared" si="0" ref="D3:D16">SUM(C3/B3)</f>
        <v>0.9865840203130797</v>
      </c>
      <c r="E3" s="115">
        <v>1361711</v>
      </c>
      <c r="F3" s="116">
        <f aca="true" t="shared" si="1" ref="F3:F14">SUM(E3/C3)</f>
        <v>1.1083445452910186</v>
      </c>
      <c r="G3" s="117">
        <v>1125330</v>
      </c>
      <c r="H3" s="116">
        <f aca="true" t="shared" si="2" ref="H3:H14">G3/E3</f>
        <v>0.8264088341799398</v>
      </c>
      <c r="I3" s="117">
        <v>1262094</v>
      </c>
      <c r="J3" s="116">
        <f aca="true" t="shared" si="3" ref="J3:J8">I3/G3</f>
        <v>1.1215323505105168</v>
      </c>
      <c r="K3" s="116">
        <f aca="true" t="shared" si="4" ref="K3:K8">I3/E3</f>
        <v>0.9268442422804839</v>
      </c>
      <c r="M3" s="109">
        <v>1</v>
      </c>
      <c r="N3" s="115">
        <v>152671</v>
      </c>
      <c r="O3" s="115">
        <v>155106</v>
      </c>
      <c r="P3" s="116">
        <f aca="true" t="shared" si="5" ref="P3:P16">SUM(O3/N3)</f>
        <v>1.0159493289491783</v>
      </c>
      <c r="Q3" s="115">
        <v>163877</v>
      </c>
      <c r="R3" s="116">
        <f aca="true" t="shared" si="6" ref="R3:R15">SUM(Q3/O3)</f>
        <v>1.0565484249481</v>
      </c>
      <c r="S3" s="118">
        <v>155375</v>
      </c>
      <c r="T3" s="116">
        <f aca="true" t="shared" si="7" ref="T3:T14">S3/Q3</f>
        <v>0.9481196263050947</v>
      </c>
      <c r="U3" s="117">
        <v>155546</v>
      </c>
      <c r="V3" s="116">
        <f aca="true" t="shared" si="8" ref="V3:V8">U3/S3</f>
        <v>1.0011005631536605</v>
      </c>
      <c r="W3" s="119">
        <f aca="true" t="shared" si="9" ref="W3:W15">U3/Q3</f>
        <v>0.9491630918310684</v>
      </c>
      <c r="Y3" s="109">
        <v>1</v>
      </c>
      <c r="Z3" s="120">
        <v>116000</v>
      </c>
      <c r="AA3" s="115">
        <v>136200</v>
      </c>
      <c r="AB3" s="116">
        <f aca="true" t="shared" si="10" ref="AB3:AB16">SUM(AA3/Z3)</f>
        <v>1.1741379310344828</v>
      </c>
      <c r="AC3" s="115">
        <v>154100</v>
      </c>
      <c r="AD3" s="116">
        <f aca="true" t="shared" si="11" ref="AD3:AD14">SUM(AC3/AA3)</f>
        <v>1.131424375917768</v>
      </c>
      <c r="AE3" s="118">
        <v>183500</v>
      </c>
      <c r="AF3" s="116">
        <v>1.188</v>
      </c>
      <c r="AG3" s="117">
        <v>224600</v>
      </c>
      <c r="AH3" s="116">
        <f>AG3/AE3</f>
        <v>1.2239782016348775</v>
      </c>
      <c r="AI3" s="119">
        <f>AG3/AC3</f>
        <v>1.4574951330304997</v>
      </c>
      <c r="AK3" s="109">
        <v>1</v>
      </c>
      <c r="AL3" s="115">
        <v>92234</v>
      </c>
      <c r="AM3" s="115">
        <v>104119</v>
      </c>
      <c r="AN3" s="116">
        <f aca="true" t="shared" si="12" ref="AN3:AN16">SUM(AM3/AL3)</f>
        <v>1.1288570375349654</v>
      </c>
      <c r="AO3" s="115">
        <v>105985</v>
      </c>
      <c r="AP3" s="116">
        <f aca="true" t="shared" si="13" ref="AP3:AP14">SUM(AO3/AM3)</f>
        <v>1.017921801016145</v>
      </c>
      <c r="AQ3" s="118">
        <v>109993</v>
      </c>
      <c r="AR3" s="116">
        <f aca="true" t="shared" si="14" ref="AR3:AR14">AQ3/AO3</f>
        <v>1.0378166721705901</v>
      </c>
      <c r="AS3" s="117">
        <v>123019</v>
      </c>
      <c r="AT3" s="116">
        <f aca="true" t="shared" si="15" ref="AT3:AT8">AS3/AQ3</f>
        <v>1.1184257180002364</v>
      </c>
      <c r="AU3" s="119">
        <f aca="true" t="shared" si="16" ref="AU3:AU8">AS3/AO3</f>
        <v>1.1607208567250082</v>
      </c>
    </row>
    <row r="4" spans="1:47" s="112" customFormat="1" ht="12.75" customHeight="1">
      <c r="A4" s="109">
        <v>2</v>
      </c>
      <c r="B4" s="115">
        <v>1258616</v>
      </c>
      <c r="C4" s="115">
        <v>1414251</v>
      </c>
      <c r="D4" s="116">
        <f t="shared" si="0"/>
        <v>1.1236556662238522</v>
      </c>
      <c r="E4" s="115">
        <v>1501532</v>
      </c>
      <c r="F4" s="116">
        <f t="shared" si="1"/>
        <v>1.0617153532152355</v>
      </c>
      <c r="G4" s="117">
        <v>1193791</v>
      </c>
      <c r="H4" s="116">
        <f t="shared" si="2"/>
        <v>0.7950486569716796</v>
      </c>
      <c r="I4" s="117">
        <v>1318859</v>
      </c>
      <c r="J4" s="116">
        <f t="shared" si="3"/>
        <v>1.1047654070101047</v>
      </c>
      <c r="K4" s="116">
        <f t="shared" si="4"/>
        <v>0.8783422531121547</v>
      </c>
      <c r="M4" s="109">
        <v>2</v>
      </c>
      <c r="N4" s="115">
        <v>167668</v>
      </c>
      <c r="O4" s="115">
        <v>196085</v>
      </c>
      <c r="P4" s="116">
        <f t="shared" si="5"/>
        <v>1.1694837416799866</v>
      </c>
      <c r="Q4" s="115">
        <v>202135</v>
      </c>
      <c r="R4" s="116">
        <f t="shared" si="6"/>
        <v>1.030853966392126</v>
      </c>
      <c r="S4" s="118">
        <v>168830</v>
      </c>
      <c r="T4" s="116">
        <f t="shared" si="7"/>
        <v>0.8352338783486284</v>
      </c>
      <c r="U4" s="117">
        <v>172960</v>
      </c>
      <c r="V4" s="116">
        <f t="shared" si="8"/>
        <v>1.024462477047918</v>
      </c>
      <c r="W4" s="119">
        <f t="shared" si="9"/>
        <v>0.8556657679273753</v>
      </c>
      <c r="Y4" s="109">
        <v>2</v>
      </c>
      <c r="Z4" s="120">
        <v>119100</v>
      </c>
      <c r="AA4" s="115">
        <v>157100</v>
      </c>
      <c r="AB4" s="116">
        <f t="shared" si="10"/>
        <v>1.3190596137699413</v>
      </c>
      <c r="AC4" s="115">
        <v>192900</v>
      </c>
      <c r="AD4" s="116">
        <f t="shared" si="11"/>
        <v>1.2278803309993636</v>
      </c>
      <c r="AE4" s="118">
        <v>190200</v>
      </c>
      <c r="AF4" s="116">
        <f aca="true" t="shared" si="17" ref="AF4:AF14">AE4/AC4</f>
        <v>0.9860031104199067</v>
      </c>
      <c r="AG4" s="117">
        <v>262600</v>
      </c>
      <c r="AH4" s="116">
        <f>AG4/AE4</f>
        <v>1.3806519453207151</v>
      </c>
      <c r="AI4" s="119">
        <f>AG4/AC4</f>
        <v>1.36132711249352</v>
      </c>
      <c r="AK4" s="109">
        <v>2</v>
      </c>
      <c r="AL4" s="115">
        <v>73924</v>
      </c>
      <c r="AM4" s="115">
        <v>103304</v>
      </c>
      <c r="AN4" s="116">
        <f t="shared" si="12"/>
        <v>1.3974352037227422</v>
      </c>
      <c r="AO4" s="115">
        <v>124078</v>
      </c>
      <c r="AP4" s="116">
        <f t="shared" si="13"/>
        <v>1.2010957949353365</v>
      </c>
      <c r="AQ4" s="118">
        <v>93815</v>
      </c>
      <c r="AR4" s="116">
        <f t="shared" si="14"/>
        <v>0.7560969712600139</v>
      </c>
      <c r="AS4" s="117">
        <v>99453</v>
      </c>
      <c r="AT4" s="116">
        <f t="shared" si="15"/>
        <v>1.06009699941374</v>
      </c>
      <c r="AU4" s="119">
        <f t="shared" si="16"/>
        <v>0.8015361304985573</v>
      </c>
    </row>
    <row r="5" spans="1:47" s="112" customFormat="1" ht="12.75" customHeight="1">
      <c r="A5" s="109">
        <v>3</v>
      </c>
      <c r="B5" s="115">
        <v>1471483</v>
      </c>
      <c r="C5" s="115">
        <v>1573517</v>
      </c>
      <c r="D5" s="116">
        <f t="shared" si="0"/>
        <v>1.0693409302044263</v>
      </c>
      <c r="E5" s="115">
        <v>1612008</v>
      </c>
      <c r="F5" s="116">
        <f t="shared" si="1"/>
        <v>1.024461763044187</v>
      </c>
      <c r="G5" s="117">
        <v>1434275</v>
      </c>
      <c r="H5" s="116">
        <f t="shared" si="2"/>
        <v>0.8897443437005276</v>
      </c>
      <c r="I5" s="117">
        <v>1256784</v>
      </c>
      <c r="J5" s="116">
        <f t="shared" si="3"/>
        <v>0.8762503703961932</v>
      </c>
      <c r="K5" s="116">
        <f t="shared" si="4"/>
        <v>0.7796388107255051</v>
      </c>
      <c r="M5" s="109">
        <v>3</v>
      </c>
      <c r="N5" s="115">
        <v>201941</v>
      </c>
      <c r="O5" s="115">
        <v>221620</v>
      </c>
      <c r="P5" s="116">
        <f t="shared" si="5"/>
        <v>1.0974492549804151</v>
      </c>
      <c r="Q5" s="115">
        <v>228073</v>
      </c>
      <c r="R5" s="116">
        <f t="shared" si="6"/>
        <v>1.0291174081761574</v>
      </c>
      <c r="S5" s="118">
        <v>214234</v>
      </c>
      <c r="T5" s="116">
        <f t="shared" si="7"/>
        <v>0.9393220591652672</v>
      </c>
      <c r="U5" s="117">
        <v>180506</v>
      </c>
      <c r="V5" s="116">
        <f t="shared" si="8"/>
        <v>0.8425646722742421</v>
      </c>
      <c r="W5" s="119">
        <f t="shared" si="9"/>
        <v>0.7914395829405497</v>
      </c>
      <c r="Y5" s="109">
        <v>3</v>
      </c>
      <c r="Z5" s="120">
        <v>168200</v>
      </c>
      <c r="AA5" s="115">
        <v>188100</v>
      </c>
      <c r="AB5" s="116">
        <f t="shared" si="10"/>
        <v>1.1183115338882283</v>
      </c>
      <c r="AC5" s="115">
        <v>213400</v>
      </c>
      <c r="AD5" s="116">
        <f t="shared" si="11"/>
        <v>1.1345029239766082</v>
      </c>
      <c r="AE5" s="118">
        <v>239200</v>
      </c>
      <c r="AF5" s="116">
        <f t="shared" si="17"/>
        <v>1.120899718837863</v>
      </c>
      <c r="AG5" s="117">
        <v>269000</v>
      </c>
      <c r="AH5" s="116">
        <f>AG5/AE5</f>
        <v>1.124581939799331</v>
      </c>
      <c r="AI5" s="121">
        <f>AG5/AC5</f>
        <v>1.260543580131209</v>
      </c>
      <c r="AK5" s="109">
        <v>3</v>
      </c>
      <c r="AL5" s="115">
        <v>106781</v>
      </c>
      <c r="AM5" s="115">
        <v>127764</v>
      </c>
      <c r="AN5" s="116">
        <f t="shared" si="12"/>
        <v>1.1965049962071903</v>
      </c>
      <c r="AO5" s="115">
        <v>132012</v>
      </c>
      <c r="AP5" s="116">
        <f t="shared" si="13"/>
        <v>1.0332488024795716</v>
      </c>
      <c r="AQ5" s="118">
        <v>129040</v>
      </c>
      <c r="AR5" s="116">
        <f t="shared" si="14"/>
        <v>0.9774868951307457</v>
      </c>
      <c r="AS5" s="117">
        <v>102959</v>
      </c>
      <c r="AT5" s="116">
        <f t="shared" si="15"/>
        <v>0.7978843769373838</v>
      </c>
      <c r="AU5" s="119">
        <f t="shared" si="16"/>
        <v>0.7799215222858528</v>
      </c>
    </row>
    <row r="6" spans="1:55" s="112" customFormat="1" ht="12.75" customHeight="1">
      <c r="A6" s="122">
        <v>4</v>
      </c>
      <c r="B6" s="123">
        <v>1184801</v>
      </c>
      <c r="C6" s="123">
        <v>1305417</v>
      </c>
      <c r="D6" s="124">
        <f t="shared" si="0"/>
        <v>1.101802749997679</v>
      </c>
      <c r="E6" s="123">
        <v>1370049</v>
      </c>
      <c r="F6" s="124">
        <f t="shared" si="1"/>
        <v>1.0495106161479435</v>
      </c>
      <c r="G6" s="125">
        <v>1240563</v>
      </c>
      <c r="H6" s="124">
        <f t="shared" si="2"/>
        <v>0.9054880518871953</v>
      </c>
      <c r="I6" s="125">
        <v>719127</v>
      </c>
      <c r="J6" s="124">
        <f t="shared" si="3"/>
        <v>0.5796779365497762</v>
      </c>
      <c r="K6" s="116">
        <f t="shared" si="4"/>
        <v>0.524891445488446</v>
      </c>
      <c r="M6" s="109">
        <v>4</v>
      </c>
      <c r="N6" s="115">
        <v>145922</v>
      </c>
      <c r="O6" s="115">
        <v>180118</v>
      </c>
      <c r="P6" s="116">
        <f t="shared" si="5"/>
        <v>1.2343443757623935</v>
      </c>
      <c r="Q6" s="115">
        <v>194254</v>
      </c>
      <c r="R6" s="116">
        <f t="shared" si="6"/>
        <v>1.0784818840982022</v>
      </c>
      <c r="S6" s="118">
        <v>184718</v>
      </c>
      <c r="T6" s="116">
        <f t="shared" si="7"/>
        <v>0.950909633778455</v>
      </c>
      <c r="U6" s="125">
        <v>120315</v>
      </c>
      <c r="V6" s="116">
        <f t="shared" si="8"/>
        <v>0.6513442111759546</v>
      </c>
      <c r="W6" s="119">
        <f t="shared" si="9"/>
        <v>0.6193694853130437</v>
      </c>
      <c r="Y6" s="109">
        <v>4</v>
      </c>
      <c r="Z6" s="120">
        <v>131400</v>
      </c>
      <c r="AA6" s="115">
        <v>158700</v>
      </c>
      <c r="AB6" s="116">
        <f t="shared" si="10"/>
        <v>1.2077625570776256</v>
      </c>
      <c r="AC6" s="115">
        <v>190000</v>
      </c>
      <c r="AD6" s="116">
        <f t="shared" si="11"/>
        <v>1.1972274732199117</v>
      </c>
      <c r="AE6" s="118">
        <v>216400</v>
      </c>
      <c r="AF6" s="116">
        <f t="shared" si="17"/>
        <v>1.1389473684210527</v>
      </c>
      <c r="AG6" s="125">
        <v>97800</v>
      </c>
      <c r="AH6" s="124">
        <f>AG6/AE6</f>
        <v>0.4519408502772643</v>
      </c>
      <c r="AI6" s="126">
        <f>AG6/AC6</f>
        <v>0.5147368421052632</v>
      </c>
      <c r="AK6" s="109">
        <v>4</v>
      </c>
      <c r="AL6" s="115">
        <v>76915</v>
      </c>
      <c r="AM6" s="115">
        <v>94447</v>
      </c>
      <c r="AN6" s="116">
        <f t="shared" si="12"/>
        <v>1.2279399336930377</v>
      </c>
      <c r="AO6" s="115">
        <v>106145</v>
      </c>
      <c r="AP6" s="116">
        <f t="shared" si="13"/>
        <v>1.1238578250235582</v>
      </c>
      <c r="AQ6" s="118">
        <v>107378</v>
      </c>
      <c r="AR6" s="116">
        <f t="shared" si="14"/>
        <v>1.011616185406755</v>
      </c>
      <c r="AS6" s="125">
        <v>15546</v>
      </c>
      <c r="AT6" s="124">
        <f t="shared" si="15"/>
        <v>0.1447782599787666</v>
      </c>
      <c r="AU6" s="126">
        <f t="shared" si="16"/>
        <v>0.1464600310895473</v>
      </c>
      <c r="BB6" s="176">
        <f>V8+AT26+AH44+V44+J62+V62+AT80+AH80+V80</f>
        <v>5.332380665568586</v>
      </c>
      <c r="BC6" s="112">
        <v>59.2</v>
      </c>
    </row>
    <row r="7" spans="1:55" s="112" customFormat="1" ht="12.75" customHeight="1">
      <c r="A7" s="109">
        <v>5</v>
      </c>
      <c r="B7" s="115">
        <v>1235395</v>
      </c>
      <c r="C7" s="115">
        <v>1369655</v>
      </c>
      <c r="D7" s="116">
        <f t="shared" si="0"/>
        <v>1.1086777913137094</v>
      </c>
      <c r="E7" s="115">
        <v>1366727</v>
      </c>
      <c r="F7" s="116">
        <f t="shared" si="1"/>
        <v>0.9978622353804425</v>
      </c>
      <c r="G7" s="117">
        <v>1279403</v>
      </c>
      <c r="H7" s="116">
        <f t="shared" si="2"/>
        <v>0.9361072108767882</v>
      </c>
      <c r="I7" s="117">
        <v>575000</v>
      </c>
      <c r="J7" s="116">
        <f t="shared" si="3"/>
        <v>0.44942836619892246</v>
      </c>
      <c r="K7" s="116">
        <f t="shared" si="4"/>
        <v>0.4207131343713851</v>
      </c>
      <c r="M7" s="109">
        <v>5</v>
      </c>
      <c r="N7" s="115">
        <v>177651</v>
      </c>
      <c r="O7" s="115">
        <v>204943</v>
      </c>
      <c r="P7" s="116">
        <f t="shared" si="5"/>
        <v>1.1536270552938064</v>
      </c>
      <c r="Q7" s="115">
        <v>217555</v>
      </c>
      <c r="R7" s="116">
        <f t="shared" si="6"/>
        <v>1.0615390620806762</v>
      </c>
      <c r="S7" s="118">
        <v>177484</v>
      </c>
      <c r="T7" s="116">
        <f t="shared" si="7"/>
        <v>0.8158120934935993</v>
      </c>
      <c r="U7" s="117">
        <v>87036</v>
      </c>
      <c r="V7" s="116">
        <f t="shared" si="8"/>
        <v>0.4903878659484799</v>
      </c>
      <c r="W7" s="119">
        <f t="shared" si="9"/>
        <v>0.4000643515432879</v>
      </c>
      <c r="Y7" s="109">
        <v>5</v>
      </c>
      <c r="Z7" s="120">
        <v>154600</v>
      </c>
      <c r="AA7" s="115">
        <v>190300</v>
      </c>
      <c r="AB7" s="116">
        <f t="shared" si="10"/>
        <v>1.2309184993531694</v>
      </c>
      <c r="AC7" s="115">
        <v>207200</v>
      </c>
      <c r="AD7" s="116">
        <f t="shared" si="11"/>
        <v>1.0888071466106148</v>
      </c>
      <c r="AE7" s="118">
        <v>249100</v>
      </c>
      <c r="AF7" s="116">
        <f t="shared" si="17"/>
        <v>1.2022200772200773</v>
      </c>
      <c r="AG7" s="117">
        <v>54400</v>
      </c>
      <c r="AH7" s="116">
        <f>AG7/AE7</f>
        <v>0.2183861902850261</v>
      </c>
      <c r="AI7" s="121">
        <f>AG7/AC7</f>
        <v>0.2625482625482625</v>
      </c>
      <c r="AK7" s="109">
        <v>5</v>
      </c>
      <c r="AL7" s="115">
        <v>88561</v>
      </c>
      <c r="AM7" s="115">
        <v>107565</v>
      </c>
      <c r="AN7" s="116">
        <f t="shared" si="12"/>
        <v>1.2145865561590317</v>
      </c>
      <c r="AO7" s="115">
        <v>116515</v>
      </c>
      <c r="AP7" s="116">
        <f t="shared" si="13"/>
        <v>1.0832055036489565</v>
      </c>
      <c r="AQ7" s="118">
        <v>114744</v>
      </c>
      <c r="AR7" s="116">
        <f t="shared" si="14"/>
        <v>0.9848002403124061</v>
      </c>
      <c r="AS7" s="117">
        <v>10918</v>
      </c>
      <c r="AT7" s="116">
        <f t="shared" si="15"/>
        <v>0.09515094471170606</v>
      </c>
      <c r="AU7" s="119">
        <f t="shared" si="16"/>
        <v>0.0937046732180406</v>
      </c>
      <c r="BB7" s="176">
        <f>W8+AU26+AI44+W44+K62+W62+AU80+AI80+W80</f>
        <v>4.766174388392054</v>
      </c>
      <c r="BC7" s="112">
        <v>52.9</v>
      </c>
    </row>
    <row r="8" spans="1:47" s="112" customFormat="1" ht="12.75" customHeight="1" thickBot="1">
      <c r="A8" s="127">
        <v>6</v>
      </c>
      <c r="B8" s="128">
        <v>1280099</v>
      </c>
      <c r="C8" s="128">
        <v>1421924</v>
      </c>
      <c r="D8" s="129">
        <f t="shared" si="0"/>
        <v>1.1107922121648404</v>
      </c>
      <c r="E8" s="128">
        <v>1460542</v>
      </c>
      <c r="F8" s="129">
        <f t="shared" si="1"/>
        <v>1.027158976147811</v>
      </c>
      <c r="G8" s="130">
        <v>1244200</v>
      </c>
      <c r="H8" s="129">
        <f t="shared" si="2"/>
        <v>0.851875536615859</v>
      </c>
      <c r="I8" s="130">
        <v>667000</v>
      </c>
      <c r="J8" s="129">
        <f t="shared" si="3"/>
        <v>0.5360874457482719</v>
      </c>
      <c r="K8" s="129">
        <f t="shared" si="4"/>
        <v>0.45667978051983443</v>
      </c>
      <c r="M8" s="127">
        <v>6</v>
      </c>
      <c r="N8" s="128">
        <v>184010</v>
      </c>
      <c r="O8" s="128">
        <v>210036</v>
      </c>
      <c r="P8" s="129">
        <f t="shared" si="5"/>
        <v>1.1414379653279714</v>
      </c>
      <c r="Q8" s="128">
        <v>225404</v>
      </c>
      <c r="R8" s="129">
        <f t="shared" si="6"/>
        <v>1.0731684092250853</v>
      </c>
      <c r="S8" s="131">
        <v>124826</v>
      </c>
      <c r="T8" s="129">
        <f t="shared" si="7"/>
        <v>0.5537878653440046</v>
      </c>
      <c r="U8" s="130">
        <v>83235</v>
      </c>
      <c r="V8" s="129">
        <f t="shared" si="8"/>
        <v>0.6668081970102383</v>
      </c>
      <c r="W8" s="158">
        <f t="shared" si="9"/>
        <v>0.3692702880161843</v>
      </c>
      <c r="Y8" s="127">
        <v>6</v>
      </c>
      <c r="Z8" s="133">
        <v>139600</v>
      </c>
      <c r="AA8" s="128">
        <v>173700</v>
      </c>
      <c r="AB8" s="129">
        <f t="shared" si="10"/>
        <v>1.244269340974212</v>
      </c>
      <c r="AC8" s="128">
        <v>205800</v>
      </c>
      <c r="AD8" s="129">
        <f t="shared" si="11"/>
        <v>1.1848013816925733</v>
      </c>
      <c r="AE8" s="131">
        <v>229900</v>
      </c>
      <c r="AF8" s="129">
        <f t="shared" si="17"/>
        <v>1.1171039844509232</v>
      </c>
      <c r="AG8" s="130">
        <v>75400</v>
      </c>
      <c r="AH8" s="129">
        <f>AG8/AE8</f>
        <v>0.3279686820356677</v>
      </c>
      <c r="AI8" s="158">
        <f>AG8/AC8</f>
        <v>0.3663751214771623</v>
      </c>
      <c r="AK8" s="127">
        <v>6</v>
      </c>
      <c r="AL8" s="128">
        <v>87185</v>
      </c>
      <c r="AM8" s="128">
        <v>110292</v>
      </c>
      <c r="AN8" s="129">
        <f t="shared" si="12"/>
        <v>1.265034122842232</v>
      </c>
      <c r="AO8" s="128">
        <v>110706</v>
      </c>
      <c r="AP8" s="129">
        <f t="shared" si="13"/>
        <v>1.0037536720705038</v>
      </c>
      <c r="AQ8" s="131">
        <v>108850</v>
      </c>
      <c r="AR8" s="129">
        <f t="shared" si="14"/>
        <v>0.983234874351887</v>
      </c>
      <c r="AS8" s="130">
        <v>21088</v>
      </c>
      <c r="AT8" s="129">
        <f t="shared" si="15"/>
        <v>0.19373449701423978</v>
      </c>
      <c r="AU8" s="158">
        <f t="shared" si="16"/>
        <v>0.19048651382942208</v>
      </c>
    </row>
    <row r="9" spans="1:47" s="112" customFormat="1" ht="12.75" customHeight="1">
      <c r="A9" s="122">
        <v>7</v>
      </c>
      <c r="B9" s="123">
        <v>1473633</v>
      </c>
      <c r="C9" s="123">
        <v>1583129</v>
      </c>
      <c r="D9" s="124">
        <f t="shared" si="0"/>
        <v>1.074303439187369</v>
      </c>
      <c r="E9" s="123">
        <v>1596737</v>
      </c>
      <c r="F9" s="124">
        <f t="shared" si="1"/>
        <v>1.0085956356051844</v>
      </c>
      <c r="G9" s="125">
        <v>1420406</v>
      </c>
      <c r="H9" s="124">
        <f t="shared" si="2"/>
        <v>0.8895679125616804</v>
      </c>
      <c r="I9" s="125"/>
      <c r="J9" s="124"/>
      <c r="K9" s="124"/>
      <c r="M9" s="122">
        <v>7</v>
      </c>
      <c r="N9" s="123">
        <v>187715</v>
      </c>
      <c r="O9" s="123">
        <v>217465</v>
      </c>
      <c r="P9" s="124">
        <f t="shared" si="5"/>
        <v>1.1584849372719281</v>
      </c>
      <c r="Q9" s="123">
        <v>225940</v>
      </c>
      <c r="R9" s="124">
        <f t="shared" si="6"/>
        <v>1.038971788563677</v>
      </c>
      <c r="S9" s="134">
        <v>212753</v>
      </c>
      <c r="T9" s="124">
        <f t="shared" si="7"/>
        <v>0.9416349473311498</v>
      </c>
      <c r="U9" s="125"/>
      <c r="V9" s="124"/>
      <c r="W9" s="165"/>
      <c r="Y9" s="122">
        <v>7</v>
      </c>
      <c r="Z9" s="136">
        <v>161300</v>
      </c>
      <c r="AA9" s="123">
        <v>182700</v>
      </c>
      <c r="AB9" s="124">
        <f t="shared" si="10"/>
        <v>1.1326720396776193</v>
      </c>
      <c r="AC9" s="123">
        <v>203000</v>
      </c>
      <c r="AD9" s="124">
        <f t="shared" si="11"/>
        <v>1.1111111111111112</v>
      </c>
      <c r="AE9" s="134">
        <v>238600</v>
      </c>
      <c r="AF9" s="124">
        <f t="shared" si="17"/>
        <v>1.175369458128079</v>
      </c>
      <c r="AG9" s="125"/>
      <c r="AH9" s="124"/>
      <c r="AI9" s="135"/>
      <c r="AK9" s="122">
        <v>7</v>
      </c>
      <c r="AL9" s="123">
        <v>92960</v>
      </c>
      <c r="AM9" s="123">
        <v>109146</v>
      </c>
      <c r="AN9" s="124">
        <f t="shared" si="12"/>
        <v>1.1741179001721171</v>
      </c>
      <c r="AO9" s="123">
        <v>108803</v>
      </c>
      <c r="AP9" s="124">
        <f t="shared" si="13"/>
        <v>0.9968574203360636</v>
      </c>
      <c r="AQ9" s="134">
        <v>110209</v>
      </c>
      <c r="AR9" s="124">
        <f t="shared" si="14"/>
        <v>1.0129224378004282</v>
      </c>
      <c r="AS9" s="125"/>
      <c r="AT9" s="124"/>
      <c r="AU9" s="135"/>
    </row>
    <row r="10" spans="1:47" s="112" customFormat="1" ht="12.75" customHeight="1">
      <c r="A10" s="109">
        <v>8</v>
      </c>
      <c r="B10" s="115">
        <v>1686134</v>
      </c>
      <c r="C10" s="115">
        <v>1759090</v>
      </c>
      <c r="D10" s="116">
        <f t="shared" si="0"/>
        <v>1.0432682099999169</v>
      </c>
      <c r="E10" s="115">
        <v>1791166</v>
      </c>
      <c r="F10" s="116">
        <f t="shared" si="1"/>
        <v>1.0182344280281281</v>
      </c>
      <c r="G10" s="117">
        <v>1668593</v>
      </c>
      <c r="H10" s="116">
        <f t="shared" si="2"/>
        <v>0.9315680400364902</v>
      </c>
      <c r="I10" s="117"/>
      <c r="J10" s="116"/>
      <c r="K10" s="116"/>
      <c r="M10" s="109">
        <v>8</v>
      </c>
      <c r="N10" s="115">
        <v>198231</v>
      </c>
      <c r="O10" s="115">
        <v>206983</v>
      </c>
      <c r="P10" s="116">
        <f t="shared" si="5"/>
        <v>1.0441505112722027</v>
      </c>
      <c r="Q10" s="115">
        <v>227591</v>
      </c>
      <c r="R10" s="116">
        <f t="shared" si="6"/>
        <v>1.0995637322871927</v>
      </c>
      <c r="S10" s="118">
        <v>221491</v>
      </c>
      <c r="T10" s="116">
        <f t="shared" si="7"/>
        <v>0.9731975341731439</v>
      </c>
      <c r="U10" s="117"/>
      <c r="V10" s="116"/>
      <c r="W10" s="121"/>
      <c r="Y10" s="109">
        <v>8</v>
      </c>
      <c r="Z10" s="120">
        <v>172900</v>
      </c>
      <c r="AA10" s="115">
        <v>203900</v>
      </c>
      <c r="AB10" s="116">
        <f t="shared" si="10"/>
        <v>1.1792943898207056</v>
      </c>
      <c r="AC10" s="115">
        <v>224700</v>
      </c>
      <c r="AD10" s="116">
        <f t="shared" si="11"/>
        <v>1.1020107896027465</v>
      </c>
      <c r="AE10" s="118">
        <v>263600</v>
      </c>
      <c r="AF10" s="116">
        <f t="shared" si="17"/>
        <v>1.17311971517579</v>
      </c>
      <c r="AG10" s="117"/>
      <c r="AH10" s="116"/>
      <c r="AI10" s="137"/>
      <c r="AK10" s="109">
        <v>8</v>
      </c>
      <c r="AL10" s="115">
        <v>111771</v>
      </c>
      <c r="AM10" s="115">
        <v>123238</v>
      </c>
      <c r="AN10" s="116">
        <f t="shared" si="12"/>
        <v>1.102593696039223</v>
      </c>
      <c r="AO10" s="115">
        <v>121093</v>
      </c>
      <c r="AP10" s="116">
        <f t="shared" si="13"/>
        <v>0.9825946542462553</v>
      </c>
      <c r="AQ10" s="118">
        <v>121978</v>
      </c>
      <c r="AR10" s="116">
        <f t="shared" si="14"/>
        <v>1.0073084323619037</v>
      </c>
      <c r="AS10" s="117"/>
      <c r="AT10" s="116"/>
      <c r="AU10" s="137"/>
    </row>
    <row r="11" spans="1:47" s="112" customFormat="1" ht="12.75" customHeight="1">
      <c r="A11" s="109">
        <v>9</v>
      </c>
      <c r="B11" s="115">
        <v>1572340</v>
      </c>
      <c r="C11" s="115">
        <v>1677031</v>
      </c>
      <c r="D11" s="116">
        <f t="shared" si="0"/>
        <v>1.0665829273566785</v>
      </c>
      <c r="E11" s="115">
        <v>1331411</v>
      </c>
      <c r="F11" s="116">
        <f t="shared" si="1"/>
        <v>0.7939095937999954</v>
      </c>
      <c r="G11" s="117">
        <v>1643681</v>
      </c>
      <c r="H11" s="116">
        <f t="shared" si="2"/>
        <v>1.2345406489806678</v>
      </c>
      <c r="I11" s="117"/>
      <c r="J11" s="116"/>
      <c r="K11" s="116"/>
      <c r="M11" s="109">
        <v>9</v>
      </c>
      <c r="N11" s="115">
        <v>190313</v>
      </c>
      <c r="O11" s="115">
        <v>236045</v>
      </c>
      <c r="P11" s="116">
        <f t="shared" si="5"/>
        <v>1.2402988760620661</v>
      </c>
      <c r="Q11" s="115">
        <v>206463</v>
      </c>
      <c r="R11" s="116">
        <f t="shared" si="6"/>
        <v>0.8746764388146328</v>
      </c>
      <c r="S11" s="118">
        <v>231162</v>
      </c>
      <c r="T11" s="116">
        <f t="shared" si="7"/>
        <v>1.1196291829528777</v>
      </c>
      <c r="U11" s="117"/>
      <c r="V11" s="116"/>
      <c r="W11" s="121"/>
      <c r="Y11" s="109">
        <v>9</v>
      </c>
      <c r="Z11" s="120">
        <v>168200</v>
      </c>
      <c r="AA11" s="115">
        <v>196300</v>
      </c>
      <c r="AB11" s="116">
        <f t="shared" si="10"/>
        <v>1.1670630202140309</v>
      </c>
      <c r="AC11" s="115">
        <v>209800</v>
      </c>
      <c r="AD11" s="116">
        <f t="shared" si="11"/>
        <v>1.0687722873153336</v>
      </c>
      <c r="AE11" s="118">
        <v>334400</v>
      </c>
      <c r="AF11" s="116">
        <f t="shared" si="17"/>
        <v>1.5938989513822688</v>
      </c>
      <c r="AG11" s="117"/>
      <c r="AH11" s="116"/>
      <c r="AI11" s="137"/>
      <c r="AK11" s="109">
        <v>9</v>
      </c>
      <c r="AL11" s="115">
        <v>116136</v>
      </c>
      <c r="AM11" s="115">
        <v>132664</v>
      </c>
      <c r="AN11" s="116">
        <f t="shared" si="12"/>
        <v>1.142315905490115</v>
      </c>
      <c r="AO11" s="115">
        <v>117575</v>
      </c>
      <c r="AP11" s="116">
        <f t="shared" si="13"/>
        <v>0.8862615328951335</v>
      </c>
      <c r="AQ11" s="118">
        <v>130013</v>
      </c>
      <c r="AR11" s="116">
        <f t="shared" si="14"/>
        <v>1.1057877950244526</v>
      </c>
      <c r="AS11" s="117"/>
      <c r="AT11" s="116"/>
      <c r="AU11" s="137"/>
    </row>
    <row r="12" spans="1:47" s="138" customFormat="1" ht="12.75" customHeight="1">
      <c r="A12" s="109">
        <v>10</v>
      </c>
      <c r="B12" s="115">
        <v>1384130</v>
      </c>
      <c r="C12" s="115">
        <v>1522313</v>
      </c>
      <c r="D12" s="116">
        <f t="shared" si="0"/>
        <v>1.0998338306372957</v>
      </c>
      <c r="E12" s="115">
        <v>925142</v>
      </c>
      <c r="F12" s="116">
        <f t="shared" si="1"/>
        <v>0.6077212767676555</v>
      </c>
      <c r="G12" s="117">
        <v>1483874</v>
      </c>
      <c r="H12" s="116">
        <f t="shared" si="2"/>
        <v>1.60394188135443</v>
      </c>
      <c r="I12" s="117"/>
      <c r="J12" s="116"/>
      <c r="K12" s="116"/>
      <c r="L12" s="112"/>
      <c r="M12" s="109">
        <v>10</v>
      </c>
      <c r="N12" s="115">
        <v>210659</v>
      </c>
      <c r="O12" s="115">
        <v>226371</v>
      </c>
      <c r="P12" s="116">
        <f t="shared" si="5"/>
        <v>1.0745849928082827</v>
      </c>
      <c r="Q12" s="115">
        <v>175955</v>
      </c>
      <c r="R12" s="116">
        <f t="shared" si="6"/>
        <v>0.7772859597739993</v>
      </c>
      <c r="S12" s="118">
        <v>236235</v>
      </c>
      <c r="T12" s="116">
        <f t="shared" si="7"/>
        <v>1.3425875934187719</v>
      </c>
      <c r="U12" s="117"/>
      <c r="V12" s="116"/>
      <c r="W12" s="121"/>
      <c r="Y12" s="109">
        <v>10</v>
      </c>
      <c r="Z12" s="120">
        <v>185600</v>
      </c>
      <c r="AA12" s="115">
        <v>215700</v>
      </c>
      <c r="AB12" s="116">
        <f t="shared" si="10"/>
        <v>1.162176724137931</v>
      </c>
      <c r="AC12" s="115">
        <v>197400</v>
      </c>
      <c r="AD12" s="116">
        <f t="shared" si="11"/>
        <v>0.9151599443671766</v>
      </c>
      <c r="AE12" s="118">
        <v>288500</v>
      </c>
      <c r="AF12" s="116">
        <f t="shared" si="17"/>
        <v>1.461499493414387</v>
      </c>
      <c r="AG12" s="117"/>
      <c r="AH12" s="116"/>
      <c r="AI12" s="137"/>
      <c r="AK12" s="109">
        <v>10</v>
      </c>
      <c r="AL12" s="115">
        <v>103670</v>
      </c>
      <c r="AM12" s="115">
        <v>113226</v>
      </c>
      <c r="AN12" s="116">
        <f t="shared" si="12"/>
        <v>1.0921771004147776</v>
      </c>
      <c r="AO12" s="115">
        <v>84667</v>
      </c>
      <c r="AP12" s="116">
        <f t="shared" si="13"/>
        <v>0.7477699468319997</v>
      </c>
      <c r="AQ12" s="118">
        <v>109610</v>
      </c>
      <c r="AR12" s="116">
        <f t="shared" si="14"/>
        <v>1.2946012023574711</v>
      </c>
      <c r="AS12" s="117"/>
      <c r="AT12" s="116"/>
      <c r="AU12" s="137"/>
    </row>
    <row r="13" spans="1:47" s="112" customFormat="1" ht="12.75" customHeight="1">
      <c r="A13" s="109">
        <v>11</v>
      </c>
      <c r="B13" s="115">
        <v>1358036</v>
      </c>
      <c r="C13" s="115">
        <v>1531695</v>
      </c>
      <c r="D13" s="116">
        <f t="shared" si="0"/>
        <v>1.1278751078763745</v>
      </c>
      <c r="E13" s="115">
        <v>860698</v>
      </c>
      <c r="F13" s="116">
        <f t="shared" si="1"/>
        <v>0.5619251874557272</v>
      </c>
      <c r="G13" s="117">
        <v>1396561</v>
      </c>
      <c r="H13" s="116">
        <f t="shared" si="2"/>
        <v>1.622591199235969</v>
      </c>
      <c r="I13" s="117"/>
      <c r="J13" s="116"/>
      <c r="K13" s="116"/>
      <c r="M13" s="109">
        <v>11</v>
      </c>
      <c r="N13" s="115">
        <v>197834</v>
      </c>
      <c r="O13" s="115">
        <v>225868</v>
      </c>
      <c r="P13" s="116">
        <f t="shared" si="5"/>
        <v>1.1417046614838704</v>
      </c>
      <c r="Q13" s="115">
        <v>157425</v>
      </c>
      <c r="R13" s="116">
        <f t="shared" si="6"/>
        <v>0.6969778808861813</v>
      </c>
      <c r="S13" s="118">
        <v>209833</v>
      </c>
      <c r="T13" s="116">
        <f t="shared" si="7"/>
        <v>1.3329077338415118</v>
      </c>
      <c r="U13" s="117"/>
      <c r="V13" s="116"/>
      <c r="W13" s="121"/>
      <c r="Y13" s="109">
        <v>11</v>
      </c>
      <c r="Z13" s="120">
        <v>191200</v>
      </c>
      <c r="AA13" s="115">
        <v>226000</v>
      </c>
      <c r="AB13" s="116">
        <f t="shared" si="10"/>
        <v>1.1820083682008369</v>
      </c>
      <c r="AC13" s="115">
        <v>195700</v>
      </c>
      <c r="AD13" s="116">
        <f t="shared" si="11"/>
        <v>0.8659292035398231</v>
      </c>
      <c r="AE13" s="118">
        <v>298300</v>
      </c>
      <c r="AF13" s="116">
        <f t="shared" si="17"/>
        <v>1.5242718446601942</v>
      </c>
      <c r="AG13" s="117"/>
      <c r="AH13" s="116"/>
      <c r="AI13" s="137"/>
      <c r="AK13" s="109">
        <v>11</v>
      </c>
      <c r="AL13" s="115">
        <v>111851</v>
      </c>
      <c r="AM13" s="115">
        <v>128638</v>
      </c>
      <c r="AN13" s="116">
        <f t="shared" si="12"/>
        <v>1.1500835933518698</v>
      </c>
      <c r="AO13" s="115">
        <v>96314</v>
      </c>
      <c r="AP13" s="116">
        <f t="shared" si="13"/>
        <v>0.7487212176806232</v>
      </c>
      <c r="AQ13" s="118">
        <v>131023</v>
      </c>
      <c r="AR13" s="116">
        <f t="shared" si="14"/>
        <v>1.3603733621280396</v>
      </c>
      <c r="AS13" s="117"/>
      <c r="AT13" s="116"/>
      <c r="AU13" s="137"/>
    </row>
    <row r="14" spans="1:47" s="112" customFormat="1" ht="12.75" customHeight="1" thickBot="1">
      <c r="A14" s="127">
        <v>12</v>
      </c>
      <c r="B14" s="128">
        <v>1207599</v>
      </c>
      <c r="C14" s="128">
        <v>1431969</v>
      </c>
      <c r="D14" s="129">
        <f t="shared" si="0"/>
        <v>1.1857984314329508</v>
      </c>
      <c r="E14" s="128">
        <v>1037934</v>
      </c>
      <c r="F14" s="129">
        <f t="shared" si="1"/>
        <v>0.7248299369609258</v>
      </c>
      <c r="G14" s="139">
        <v>1392127</v>
      </c>
      <c r="H14" s="140">
        <f t="shared" si="2"/>
        <v>1.3412480947728853</v>
      </c>
      <c r="I14" s="139"/>
      <c r="J14" s="140"/>
      <c r="K14" s="140"/>
      <c r="M14" s="93">
        <v>12</v>
      </c>
      <c r="N14" s="94">
        <v>169506</v>
      </c>
      <c r="O14" s="94">
        <v>191414</v>
      </c>
      <c r="P14" s="102">
        <f t="shared" si="5"/>
        <v>1.129246162377733</v>
      </c>
      <c r="Q14" s="94">
        <v>152649</v>
      </c>
      <c r="R14" s="102">
        <f t="shared" si="6"/>
        <v>0.7974808530201553</v>
      </c>
      <c r="S14" s="141">
        <v>183879</v>
      </c>
      <c r="T14" s="140">
        <f t="shared" si="7"/>
        <v>1.2045869936914098</v>
      </c>
      <c r="U14" s="139"/>
      <c r="V14" s="140"/>
      <c r="W14" s="175"/>
      <c r="Y14" s="93">
        <v>12</v>
      </c>
      <c r="Z14" s="143">
        <v>147100</v>
      </c>
      <c r="AA14" s="94">
        <v>172900</v>
      </c>
      <c r="AB14" s="116">
        <f t="shared" si="10"/>
        <v>1.1753908905506458</v>
      </c>
      <c r="AC14" s="94">
        <v>190500</v>
      </c>
      <c r="AD14" s="102">
        <f t="shared" si="11"/>
        <v>1.101792943898207</v>
      </c>
      <c r="AE14" s="141">
        <v>255100</v>
      </c>
      <c r="AF14" s="140">
        <f t="shared" si="17"/>
        <v>1.3391076115485565</v>
      </c>
      <c r="AG14" s="139"/>
      <c r="AH14" s="140"/>
      <c r="AI14" s="142"/>
      <c r="AK14" s="93">
        <v>12</v>
      </c>
      <c r="AL14" s="94">
        <v>112083</v>
      </c>
      <c r="AM14" s="94">
        <v>128014</v>
      </c>
      <c r="AN14" s="102">
        <f t="shared" si="12"/>
        <v>1.1421357386936466</v>
      </c>
      <c r="AO14" s="94">
        <v>112645</v>
      </c>
      <c r="AP14" s="102">
        <f t="shared" si="13"/>
        <v>0.8799428187541988</v>
      </c>
      <c r="AQ14" s="141">
        <v>128367</v>
      </c>
      <c r="AR14" s="140">
        <f t="shared" si="14"/>
        <v>1.1395712193173244</v>
      </c>
      <c r="AS14" s="139"/>
      <c r="AT14" s="140"/>
      <c r="AU14" s="142"/>
    </row>
    <row r="15" spans="1:47" s="112" customFormat="1" ht="12.75" customHeight="1" thickBot="1">
      <c r="A15" s="144" t="s">
        <v>58</v>
      </c>
      <c r="B15" s="145">
        <f>SUM(B3:B4)</f>
        <v>2503922</v>
      </c>
      <c r="C15" s="145">
        <f>SUM(C3:C4)</f>
        <v>2642850</v>
      </c>
      <c r="D15" s="96">
        <f t="shared" si="0"/>
        <v>1.0554841564553528</v>
      </c>
      <c r="E15" s="145">
        <f>SUM(E3:E8)</f>
        <v>8672569</v>
      </c>
      <c r="F15" s="96">
        <f>SUM(E15/C15)</f>
        <v>3.281521463571523</v>
      </c>
      <c r="G15" s="99">
        <f>SUM(G3:G8)</f>
        <v>7517562</v>
      </c>
      <c r="H15" s="96">
        <f>G15/E15</f>
        <v>0.8668206617900648</v>
      </c>
      <c r="I15" s="99">
        <f>SUM(I3:I8)</f>
        <v>5798864</v>
      </c>
      <c r="J15" s="96">
        <f>I15/G15</f>
        <v>0.7713756135300247</v>
      </c>
      <c r="K15" s="96">
        <f>I15/E15</f>
        <v>0.6686443198088133</v>
      </c>
      <c r="M15" s="144" t="s">
        <v>54</v>
      </c>
      <c r="N15" s="145">
        <f>SUM(N3:N5)</f>
        <v>522280</v>
      </c>
      <c r="O15" s="145">
        <f>SUM(O3:O5)</f>
        <v>572811</v>
      </c>
      <c r="P15" s="96">
        <f t="shared" si="5"/>
        <v>1.0967507850195297</v>
      </c>
      <c r="Q15" s="145">
        <f>SUM(Q3:Q8)</f>
        <v>1231298</v>
      </c>
      <c r="R15" s="102">
        <f t="shared" si="6"/>
        <v>2.149571149995374</v>
      </c>
      <c r="S15" s="98">
        <f>SUM(S3:S8)</f>
        <v>1025467</v>
      </c>
      <c r="T15" s="96">
        <f>S15/Q15</f>
        <v>0.8328341311364105</v>
      </c>
      <c r="U15" s="99">
        <f>SUM(U3:U8)</f>
        <v>799598</v>
      </c>
      <c r="V15" s="96">
        <f>U15/S15</f>
        <v>0.779740352444301</v>
      </c>
      <c r="W15" s="158">
        <f t="shared" si="9"/>
        <v>0.6493943789399479</v>
      </c>
      <c r="Y15" s="144" t="s">
        <v>63</v>
      </c>
      <c r="Z15" s="145">
        <f>SUM(Z3)</f>
        <v>116000</v>
      </c>
      <c r="AA15" s="145">
        <f>SUM(AA3)</f>
        <v>136200</v>
      </c>
      <c r="AB15" s="96">
        <f t="shared" si="10"/>
        <v>1.1741379310344828</v>
      </c>
      <c r="AC15" s="146">
        <f>SUM(AC3:AC8)</f>
        <v>1163400</v>
      </c>
      <c r="AD15" s="147">
        <f>SUM(AC15/AA15)</f>
        <v>8.541850220264317</v>
      </c>
      <c r="AE15" s="148">
        <f>SUM(AE3:AE8)</f>
        <v>1308300</v>
      </c>
      <c r="AF15" s="147">
        <f>AE15/AC15</f>
        <v>1.1245487364620939</v>
      </c>
      <c r="AG15" s="99">
        <f>SUM(AG3:AG8)</f>
        <v>983800</v>
      </c>
      <c r="AH15" s="96">
        <f>AG15/AE15</f>
        <v>0.7519682030115417</v>
      </c>
      <c r="AI15" s="104">
        <f>AG15/AC15</f>
        <v>0.8456248925563005</v>
      </c>
      <c r="AK15" s="144" t="s">
        <v>54</v>
      </c>
      <c r="AL15" s="149">
        <f>SUM(AL3:AL4)</f>
        <v>166158</v>
      </c>
      <c r="AM15" s="145">
        <f>SUM(AM3:AM4)</f>
        <v>207423</v>
      </c>
      <c r="AN15" s="96">
        <f t="shared" si="12"/>
        <v>1.2483479579677175</v>
      </c>
      <c r="AO15" s="146">
        <f>SUM(AO3:AO8)</f>
        <v>695441</v>
      </c>
      <c r="AP15" s="147">
        <f>SUM(AO15/AM15)</f>
        <v>3.352767050905637</v>
      </c>
      <c r="AQ15" s="148">
        <f>SUM(AQ3:AQ8)</f>
        <v>663820</v>
      </c>
      <c r="AR15" s="147">
        <f>AQ15/AO15</f>
        <v>0.9545310098196684</v>
      </c>
      <c r="AS15" s="99">
        <f>SUM(AS3:AS8)</f>
        <v>372983</v>
      </c>
      <c r="AT15" s="96">
        <f>AS15/AQ15</f>
        <v>0.5618737007019975</v>
      </c>
      <c r="AU15" s="104">
        <f>AS15/AO15</f>
        <v>0.5363258709221919</v>
      </c>
    </row>
    <row r="16" spans="1:47" s="112" customFormat="1" ht="12.75" customHeight="1">
      <c r="A16" s="122" t="s">
        <v>22</v>
      </c>
      <c r="B16" s="123">
        <f>SUM(B3:B14)</f>
        <v>16357572</v>
      </c>
      <c r="C16" s="123">
        <f>SUM(C3:C7,C8:C14)</f>
        <v>17818590</v>
      </c>
      <c r="D16" s="124">
        <f t="shared" si="0"/>
        <v>1.0893175344115862</v>
      </c>
      <c r="E16" s="150">
        <f>SUM(E3:E14)</f>
        <v>16215657</v>
      </c>
      <c r="F16" s="124">
        <f>SUM(E16/C16)</f>
        <v>0.910041535272993</v>
      </c>
      <c r="G16" s="125">
        <f>SUM(G3:G14)</f>
        <v>16522804</v>
      </c>
      <c r="H16" s="124">
        <f>G16/E16</f>
        <v>1.0189413848603235</v>
      </c>
      <c r="I16" s="125"/>
      <c r="J16" s="124"/>
      <c r="K16" s="124"/>
      <c r="M16" s="122" t="s">
        <v>22</v>
      </c>
      <c r="N16" s="123">
        <f>SUM(N3:N14)</f>
        <v>2184121</v>
      </c>
      <c r="O16" s="123">
        <f>SUM(O3:O7,O8:O14)</f>
        <v>2472054</v>
      </c>
      <c r="P16" s="124">
        <f t="shared" si="5"/>
        <v>1.1318301504358046</v>
      </c>
      <c r="Q16" s="123">
        <f>SUM(Q3:Q14)</f>
        <v>2377321</v>
      </c>
      <c r="R16" s="124">
        <f>SUM(Q16/O16)</f>
        <v>0.9616784261185233</v>
      </c>
      <c r="S16" s="134">
        <f>SUM(S3:S14)</f>
        <v>2320820</v>
      </c>
      <c r="T16" s="124">
        <f>S16/Q16</f>
        <v>0.9762333315526174</v>
      </c>
      <c r="U16" s="125"/>
      <c r="V16" s="124"/>
      <c r="W16" s="135"/>
      <c r="Y16" s="122" t="s">
        <v>22</v>
      </c>
      <c r="Z16" s="123">
        <f>SUM(Z3:Z14)</f>
        <v>1855200</v>
      </c>
      <c r="AA16" s="123">
        <f>SUM(AA3:AA7,AA8:AA14)</f>
        <v>2201600</v>
      </c>
      <c r="AB16" s="124">
        <f t="shared" si="10"/>
        <v>1.1867184131090986</v>
      </c>
      <c r="AC16" s="123">
        <f>SUM(AC3:AC14)</f>
        <v>2384500</v>
      </c>
      <c r="AD16" s="124">
        <f>SUM(AC16/AA16)</f>
        <v>1.0830759447674418</v>
      </c>
      <c r="AE16" s="134">
        <f>SUM(AE3:AE14)</f>
        <v>2986800</v>
      </c>
      <c r="AF16" s="124">
        <f>AE16/AC16</f>
        <v>1.252589641434263</v>
      </c>
      <c r="AG16" s="125"/>
      <c r="AH16" s="124"/>
      <c r="AI16" s="135"/>
      <c r="AK16" s="122" t="s">
        <v>22</v>
      </c>
      <c r="AL16" s="123">
        <f>SUM(AL3:AL14)</f>
        <v>1174071</v>
      </c>
      <c r="AM16" s="123">
        <f>SUM(AM3:AM7,AM8:AM14)</f>
        <v>1382417</v>
      </c>
      <c r="AN16" s="124">
        <f t="shared" si="12"/>
        <v>1.1774560482287697</v>
      </c>
      <c r="AO16" s="123">
        <f>SUM(AO3:AO14)</f>
        <v>1336538</v>
      </c>
      <c r="AP16" s="124">
        <f>SUM(AO16/AM16)</f>
        <v>0.9668124740942856</v>
      </c>
      <c r="AQ16" s="134">
        <f>SUM(AQ3:AQ14)</f>
        <v>1395020</v>
      </c>
      <c r="AR16" s="124">
        <f>AQ16/AO16</f>
        <v>1.0437563316568628</v>
      </c>
      <c r="AS16" s="125"/>
      <c r="AT16" s="124"/>
      <c r="AU16" s="135"/>
    </row>
    <row r="17" spans="1:46" s="8" customFormat="1" ht="12.75">
      <c r="A17" s="8" t="s">
        <v>10</v>
      </c>
      <c r="M17" s="8" t="s">
        <v>11</v>
      </c>
      <c r="S17" s="9"/>
      <c r="Y17" s="180" t="s">
        <v>64</v>
      </c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K17" s="10" t="s">
        <v>23</v>
      </c>
      <c r="AM17" s="11"/>
      <c r="AQ17" s="9"/>
      <c r="AR17" s="12"/>
      <c r="AS17" s="12"/>
      <c r="AT17" s="12"/>
    </row>
    <row r="18" spans="7:35" ht="1.5" customHeight="1">
      <c r="G18" s="5"/>
      <c r="S18" s="5"/>
      <c r="AE18" s="5"/>
      <c r="AF18" s="6"/>
      <c r="AG18" s="6"/>
      <c r="AH18" s="6"/>
      <c r="AI18" s="6"/>
    </row>
    <row r="19" spans="1:64" s="8" customFormat="1" ht="15.75">
      <c r="A19" s="84" t="s">
        <v>14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M19" s="179" t="s">
        <v>43</v>
      </c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Y19" s="84" t="s">
        <v>32</v>
      </c>
      <c r="Z19" s="85"/>
      <c r="AA19" s="85"/>
      <c r="AB19" s="85"/>
      <c r="AC19" s="85"/>
      <c r="AD19" s="85"/>
      <c r="AE19" s="86"/>
      <c r="AF19" s="85"/>
      <c r="AG19" s="85"/>
      <c r="AH19" s="85"/>
      <c r="AI19" s="85"/>
      <c r="AK19" s="178" t="s">
        <v>52</v>
      </c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BB19"/>
      <c r="BC19"/>
      <c r="BD19"/>
      <c r="BE19"/>
      <c r="BF19"/>
      <c r="BG19"/>
      <c r="BH19"/>
      <c r="BI19"/>
      <c r="BJ19"/>
      <c r="BK19"/>
      <c r="BL19"/>
    </row>
    <row r="20" spans="1:64" s="112" customFormat="1" ht="13.5" customHeight="1">
      <c r="A20" s="109" t="s">
        <v>6</v>
      </c>
      <c r="B20" s="110" t="s">
        <v>7</v>
      </c>
      <c r="C20" s="109" t="s">
        <v>8</v>
      </c>
      <c r="D20" s="111" t="s">
        <v>9</v>
      </c>
      <c r="E20" s="109" t="s">
        <v>21</v>
      </c>
      <c r="F20" s="111" t="s">
        <v>9</v>
      </c>
      <c r="G20" s="111" t="s">
        <v>39</v>
      </c>
      <c r="H20" s="111" t="s">
        <v>40</v>
      </c>
      <c r="I20" s="111" t="s">
        <v>45</v>
      </c>
      <c r="J20" s="111" t="s">
        <v>40</v>
      </c>
      <c r="K20" s="111" t="s">
        <v>46</v>
      </c>
      <c r="M20" s="109" t="s">
        <v>6</v>
      </c>
      <c r="N20" s="110" t="s">
        <v>7</v>
      </c>
      <c r="O20" s="109" t="s">
        <v>8</v>
      </c>
      <c r="P20" s="111" t="s">
        <v>9</v>
      </c>
      <c r="Q20" s="109" t="s">
        <v>21</v>
      </c>
      <c r="R20" s="111" t="s">
        <v>9</v>
      </c>
      <c r="S20" s="113" t="s">
        <v>39</v>
      </c>
      <c r="T20" s="111" t="s">
        <v>40</v>
      </c>
      <c r="U20" s="111" t="s">
        <v>45</v>
      </c>
      <c r="V20" s="111" t="s">
        <v>40</v>
      </c>
      <c r="W20" s="109" t="s">
        <v>0</v>
      </c>
      <c r="Y20" s="109" t="s">
        <v>6</v>
      </c>
      <c r="Z20" s="110" t="s">
        <v>7</v>
      </c>
      <c r="AA20" s="109" t="s">
        <v>8</v>
      </c>
      <c r="AB20" s="111" t="s">
        <v>9</v>
      </c>
      <c r="AC20" s="109" t="s">
        <v>21</v>
      </c>
      <c r="AD20" s="111" t="s">
        <v>9</v>
      </c>
      <c r="AE20" s="113" t="s">
        <v>39</v>
      </c>
      <c r="AF20" s="111" t="s">
        <v>40</v>
      </c>
      <c r="AG20" s="111" t="s">
        <v>45</v>
      </c>
      <c r="AH20" s="111" t="s">
        <v>40</v>
      </c>
      <c r="AI20" s="109" t="s">
        <v>0</v>
      </c>
      <c r="AK20" s="109" t="s">
        <v>53</v>
      </c>
      <c r="AL20" s="110" t="s">
        <v>7</v>
      </c>
      <c r="AM20" s="109" t="s">
        <v>8</v>
      </c>
      <c r="AN20" s="111" t="s">
        <v>9</v>
      </c>
      <c r="AO20" s="109" t="s">
        <v>21</v>
      </c>
      <c r="AP20" s="111" t="s">
        <v>9</v>
      </c>
      <c r="AQ20" s="113" t="s">
        <v>39</v>
      </c>
      <c r="AR20" s="114" t="s">
        <v>40</v>
      </c>
      <c r="AS20" s="111" t="s">
        <v>45</v>
      </c>
      <c r="AT20" s="111" t="s">
        <v>40</v>
      </c>
      <c r="AU20" s="109" t="s">
        <v>0</v>
      </c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</row>
    <row r="21" spans="1:64" s="112" customFormat="1" ht="12.75" customHeight="1">
      <c r="A21" s="109">
        <v>1</v>
      </c>
      <c r="B21" s="120">
        <v>73686</v>
      </c>
      <c r="C21" s="115">
        <v>56475</v>
      </c>
      <c r="D21" s="116">
        <f aca="true" t="shared" si="18" ref="D21:D34">SUM(C21/B21)</f>
        <v>0.766427815324485</v>
      </c>
      <c r="E21" s="115">
        <v>73424</v>
      </c>
      <c r="F21" s="116">
        <f aca="true" t="shared" si="19" ref="F21:F32">SUM(E21/C21)</f>
        <v>1.3001150951748561</v>
      </c>
      <c r="G21" s="117">
        <v>74691</v>
      </c>
      <c r="H21" s="116">
        <f aca="true" t="shared" si="20" ref="H21:H32">G21/E21</f>
        <v>1.0172559381128787</v>
      </c>
      <c r="I21" s="117">
        <v>86999</v>
      </c>
      <c r="J21" s="116">
        <f aca="true" t="shared" si="21" ref="J21:J26">I21/G21</f>
        <v>1.164785583269738</v>
      </c>
      <c r="K21" s="116">
        <f aca="true" t="shared" si="22" ref="K21:K26">I21/E21</f>
        <v>1.1848850512094138</v>
      </c>
      <c r="M21" s="109">
        <v>1</v>
      </c>
      <c r="N21" s="115">
        <v>12425</v>
      </c>
      <c r="O21" s="115">
        <v>11543</v>
      </c>
      <c r="P21" s="116">
        <v>0.9289</v>
      </c>
      <c r="Q21" s="115">
        <v>12426</v>
      </c>
      <c r="R21" s="116">
        <f aca="true" t="shared" si="23" ref="R21:R32">SUM(Q21/O21)</f>
        <v>1.0764965780126483</v>
      </c>
      <c r="S21" s="118">
        <v>11116</v>
      </c>
      <c r="T21" s="116">
        <f aca="true" t="shared" si="24" ref="T21:T32">S21/Q21</f>
        <v>0.8945758892644455</v>
      </c>
      <c r="U21" s="117">
        <v>13285</v>
      </c>
      <c r="V21" s="116">
        <f aca="true" t="shared" si="25" ref="V21:V26">U21/S21</f>
        <v>1.1951241453760346</v>
      </c>
      <c r="W21" s="119">
        <f aca="true" t="shared" si="26" ref="W21:W26">U21/Q21</f>
        <v>1.0691292451311765</v>
      </c>
      <c r="Y21" s="109">
        <v>1</v>
      </c>
      <c r="Z21" s="115">
        <v>97235</v>
      </c>
      <c r="AA21" s="115">
        <v>96746</v>
      </c>
      <c r="AB21" s="116">
        <f aca="true" t="shared" si="27" ref="AB21:AB34">SUM(AA21/Z21)</f>
        <v>0.9949709466755797</v>
      </c>
      <c r="AC21" s="115">
        <v>108010</v>
      </c>
      <c r="AD21" s="116">
        <f aca="true" t="shared" si="28" ref="AD21:AD32">SUM(AC21/AA21)</f>
        <v>1.116428586194778</v>
      </c>
      <c r="AE21" s="117">
        <v>95582</v>
      </c>
      <c r="AF21" s="116">
        <f aca="true" t="shared" si="29" ref="AF21:AF32">AE21/AC21</f>
        <v>0.8849365799463013</v>
      </c>
      <c r="AG21" s="117">
        <v>109874</v>
      </c>
      <c r="AH21" s="116">
        <f>AG21/AE21</f>
        <v>1.1495260613923124</v>
      </c>
      <c r="AI21" s="119">
        <f>AG21/AC21</f>
        <v>1.017257661327655</v>
      </c>
      <c r="AK21" s="109">
        <v>1</v>
      </c>
      <c r="AL21" s="115"/>
      <c r="AM21" s="115">
        <v>20567</v>
      </c>
      <c r="AN21" s="116"/>
      <c r="AO21" s="152">
        <v>24020</v>
      </c>
      <c r="AP21" s="153">
        <f>AO21/AM21</f>
        <v>1.1678903097194535</v>
      </c>
      <c r="AQ21" s="154">
        <v>15356</v>
      </c>
      <c r="AR21" s="121">
        <f aca="true" t="shared" si="30" ref="AR21:AR32">AQ21/AO21</f>
        <v>0.639300582847627</v>
      </c>
      <c r="AS21" s="117">
        <v>10290</v>
      </c>
      <c r="AT21" s="116">
        <f>AS21/AQ21</f>
        <v>0.6700963792654338</v>
      </c>
      <c r="AU21" s="119">
        <f aca="true" t="shared" si="31" ref="AU21:AU26">AS21/AO21</f>
        <v>0.4283930058284763</v>
      </c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</row>
    <row r="22" spans="1:64" s="112" customFormat="1" ht="12" customHeight="1">
      <c r="A22" s="109">
        <v>2</v>
      </c>
      <c r="B22" s="120">
        <v>70763</v>
      </c>
      <c r="C22" s="115">
        <v>62485</v>
      </c>
      <c r="D22" s="116">
        <f t="shared" si="18"/>
        <v>0.8830179613639897</v>
      </c>
      <c r="E22" s="115">
        <v>102345</v>
      </c>
      <c r="F22" s="116">
        <f t="shared" si="19"/>
        <v>1.6379130991437945</v>
      </c>
      <c r="G22" s="117">
        <v>75153</v>
      </c>
      <c r="H22" s="116">
        <f t="shared" si="20"/>
        <v>0.7343104206360839</v>
      </c>
      <c r="I22" s="117">
        <v>90785</v>
      </c>
      <c r="J22" s="116">
        <f t="shared" si="21"/>
        <v>1.2080023418892127</v>
      </c>
      <c r="K22" s="116">
        <f t="shared" si="22"/>
        <v>0.8870487078020421</v>
      </c>
      <c r="M22" s="109">
        <v>2</v>
      </c>
      <c r="N22" s="115">
        <v>10421</v>
      </c>
      <c r="O22" s="115">
        <v>11713</v>
      </c>
      <c r="P22" s="116">
        <v>1.1244</v>
      </c>
      <c r="Q22" s="115">
        <v>12958</v>
      </c>
      <c r="R22" s="116">
        <f t="shared" si="23"/>
        <v>1.1062921540169044</v>
      </c>
      <c r="S22" s="118">
        <v>10075</v>
      </c>
      <c r="T22" s="116">
        <f t="shared" si="24"/>
        <v>0.777511961722488</v>
      </c>
      <c r="U22" s="117">
        <v>10124</v>
      </c>
      <c r="V22" s="116">
        <f t="shared" si="25"/>
        <v>1.004863523573201</v>
      </c>
      <c r="W22" s="119">
        <f t="shared" si="26"/>
        <v>0.7812934094767711</v>
      </c>
      <c r="Y22" s="109">
        <v>2</v>
      </c>
      <c r="Z22" s="115">
        <v>96466</v>
      </c>
      <c r="AA22" s="115">
        <v>110153</v>
      </c>
      <c r="AB22" s="116">
        <f t="shared" si="27"/>
        <v>1.1418841871747558</v>
      </c>
      <c r="AC22" s="115">
        <v>120631</v>
      </c>
      <c r="AD22" s="116">
        <f t="shared" si="28"/>
        <v>1.0951222390674789</v>
      </c>
      <c r="AE22" s="117">
        <v>112144</v>
      </c>
      <c r="AF22" s="116">
        <f t="shared" si="29"/>
        <v>0.9296449503029901</v>
      </c>
      <c r="AG22" s="117">
        <v>121074</v>
      </c>
      <c r="AH22" s="116">
        <f>AG22/AE22</f>
        <v>1.0796297617349122</v>
      </c>
      <c r="AI22" s="119">
        <f>AG22/AC22</f>
        <v>1.0036723561936816</v>
      </c>
      <c r="AK22" s="109">
        <v>2</v>
      </c>
      <c r="AL22" s="115"/>
      <c r="AM22" s="115">
        <v>29629</v>
      </c>
      <c r="AN22" s="116"/>
      <c r="AO22" s="152">
        <v>24878</v>
      </c>
      <c r="AP22" s="153">
        <f>AO22/AM22</f>
        <v>0.8396503425697797</v>
      </c>
      <c r="AQ22" s="154">
        <v>20344</v>
      </c>
      <c r="AR22" s="121">
        <f t="shared" si="30"/>
        <v>0.8177506230404373</v>
      </c>
      <c r="AS22" s="117">
        <v>15605</v>
      </c>
      <c r="AT22" s="116">
        <f>AS22/AQ22</f>
        <v>0.7670566260322453</v>
      </c>
      <c r="AU22" s="119">
        <f t="shared" si="31"/>
        <v>0.6272610338451644</v>
      </c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</row>
    <row r="23" spans="1:64" s="112" customFormat="1" ht="12.75" customHeight="1">
      <c r="A23" s="109">
        <v>3</v>
      </c>
      <c r="B23" s="120">
        <v>94849</v>
      </c>
      <c r="C23" s="115">
        <v>78695</v>
      </c>
      <c r="D23" s="116">
        <f t="shared" si="18"/>
        <v>0.8296871870024987</v>
      </c>
      <c r="E23" s="115">
        <v>102387</v>
      </c>
      <c r="F23" s="116">
        <f t="shared" si="19"/>
        <v>1.3010610585170594</v>
      </c>
      <c r="G23" s="117">
        <v>95635</v>
      </c>
      <c r="H23" s="116">
        <f t="shared" si="20"/>
        <v>0.9340541279654644</v>
      </c>
      <c r="I23" s="117">
        <v>96909</v>
      </c>
      <c r="J23" s="116">
        <f t="shared" si="21"/>
        <v>1.0133214827207613</v>
      </c>
      <c r="K23" s="116">
        <f t="shared" si="22"/>
        <v>0.946497113891412</v>
      </c>
      <c r="M23" s="109">
        <v>3</v>
      </c>
      <c r="N23" s="115">
        <v>12870</v>
      </c>
      <c r="O23" s="115">
        <v>12574</v>
      </c>
      <c r="P23" s="116">
        <v>0.9775</v>
      </c>
      <c r="Q23" s="115">
        <v>13211</v>
      </c>
      <c r="R23" s="116">
        <f t="shared" si="23"/>
        <v>1.0506600922538571</v>
      </c>
      <c r="S23" s="118">
        <v>12602</v>
      </c>
      <c r="T23" s="116">
        <f t="shared" si="24"/>
        <v>0.953902051320869</v>
      </c>
      <c r="U23" s="117">
        <v>10235</v>
      </c>
      <c r="V23" s="116">
        <f t="shared" si="25"/>
        <v>0.8121726710046024</v>
      </c>
      <c r="W23" s="119">
        <f t="shared" si="26"/>
        <v>0.7747331768980396</v>
      </c>
      <c r="Y23" s="109">
        <v>3</v>
      </c>
      <c r="Z23" s="115">
        <v>110720</v>
      </c>
      <c r="AA23" s="115">
        <v>119335</v>
      </c>
      <c r="AB23" s="116">
        <f t="shared" si="27"/>
        <v>1.077808887283237</v>
      </c>
      <c r="AC23" s="115">
        <v>123322</v>
      </c>
      <c r="AD23" s="116">
        <f t="shared" si="28"/>
        <v>1.0334101479029623</v>
      </c>
      <c r="AE23" s="117">
        <v>118031</v>
      </c>
      <c r="AF23" s="116">
        <f t="shared" si="29"/>
        <v>0.9570960574755518</v>
      </c>
      <c r="AG23" s="117">
        <v>102897</v>
      </c>
      <c r="AH23" s="116">
        <f>AG23/AE23</f>
        <v>0.8717794477721954</v>
      </c>
      <c r="AI23" s="119">
        <f>AG23/AC23</f>
        <v>0.834376672450982</v>
      </c>
      <c r="AK23" s="109">
        <v>3</v>
      </c>
      <c r="AL23" s="115"/>
      <c r="AM23" s="115">
        <v>32770</v>
      </c>
      <c r="AN23" s="116"/>
      <c r="AO23" s="152">
        <v>27813</v>
      </c>
      <c r="AP23" s="153">
        <f aca="true" t="shared" si="32" ref="AP23:AP34">AO23/AM23</f>
        <v>0.8487335978028685</v>
      </c>
      <c r="AQ23" s="154">
        <v>23096</v>
      </c>
      <c r="AR23" s="121">
        <f t="shared" si="30"/>
        <v>0.8304030489339518</v>
      </c>
      <c r="AS23" s="107">
        <v>16089</v>
      </c>
      <c r="AT23" s="108">
        <v>0.565</v>
      </c>
      <c r="AU23" s="119">
        <f t="shared" si="31"/>
        <v>0.5784704994067522</v>
      </c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</row>
    <row r="24" spans="1:64" s="112" customFormat="1" ht="12.75" customHeight="1">
      <c r="A24" s="109">
        <v>4</v>
      </c>
      <c r="B24" s="120">
        <v>66900</v>
      </c>
      <c r="C24" s="115">
        <v>65279</v>
      </c>
      <c r="D24" s="116">
        <f t="shared" si="18"/>
        <v>0.9757698056801196</v>
      </c>
      <c r="E24" s="115">
        <v>80323</v>
      </c>
      <c r="F24" s="116">
        <f t="shared" si="19"/>
        <v>1.2304569616568881</v>
      </c>
      <c r="G24" s="117">
        <v>76532</v>
      </c>
      <c r="H24" s="116">
        <f t="shared" si="20"/>
        <v>0.9528030576547191</v>
      </c>
      <c r="I24" s="125">
        <v>33624</v>
      </c>
      <c r="J24" s="124">
        <f t="shared" si="21"/>
        <v>0.4393456331991847</v>
      </c>
      <c r="K24" s="116">
        <f t="shared" si="22"/>
        <v>0.4186098626794318</v>
      </c>
      <c r="M24" s="109">
        <v>4</v>
      </c>
      <c r="N24" s="115">
        <v>9821</v>
      </c>
      <c r="O24" s="115">
        <v>9369</v>
      </c>
      <c r="P24" s="116">
        <v>0.9542</v>
      </c>
      <c r="Q24" s="115">
        <v>10910</v>
      </c>
      <c r="R24" s="116">
        <f t="shared" si="23"/>
        <v>1.164478599637101</v>
      </c>
      <c r="S24" s="118">
        <v>10843</v>
      </c>
      <c r="T24" s="116">
        <f t="shared" si="24"/>
        <v>0.993858845096242</v>
      </c>
      <c r="U24" s="125">
        <v>2515</v>
      </c>
      <c r="V24" s="124">
        <f t="shared" si="25"/>
        <v>0.2319468781702481</v>
      </c>
      <c r="W24" s="126">
        <f t="shared" si="26"/>
        <v>0.2305224564619615</v>
      </c>
      <c r="Y24" s="109">
        <v>4</v>
      </c>
      <c r="Z24" s="115">
        <v>76140</v>
      </c>
      <c r="AA24" s="115">
        <v>90868</v>
      </c>
      <c r="AB24" s="116">
        <f t="shared" si="27"/>
        <v>1.1934331494615182</v>
      </c>
      <c r="AC24" s="115">
        <v>95104</v>
      </c>
      <c r="AD24" s="116">
        <f t="shared" si="28"/>
        <v>1.046617070916054</v>
      </c>
      <c r="AE24" s="118">
        <v>93074</v>
      </c>
      <c r="AF24" s="116">
        <f t="shared" si="29"/>
        <v>0.9786549461641992</v>
      </c>
      <c r="AG24" s="125"/>
      <c r="AH24" s="124"/>
      <c r="AI24" s="135"/>
      <c r="AK24" s="109">
        <v>4</v>
      </c>
      <c r="AL24" s="115"/>
      <c r="AM24" s="115">
        <v>25168</v>
      </c>
      <c r="AN24" s="116"/>
      <c r="AO24" s="152">
        <v>23638</v>
      </c>
      <c r="AP24" s="153">
        <f t="shared" si="32"/>
        <v>0.9392085187539733</v>
      </c>
      <c r="AQ24" s="154">
        <v>22693</v>
      </c>
      <c r="AR24" s="121">
        <f t="shared" si="30"/>
        <v>0.9600219984770285</v>
      </c>
      <c r="AS24" s="107">
        <v>8789</v>
      </c>
      <c r="AT24" s="116">
        <f>AS24/AQ24</f>
        <v>0.38730004847309746</v>
      </c>
      <c r="AU24" s="119">
        <f t="shared" si="31"/>
        <v>0.371816566545393</v>
      </c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</row>
    <row r="25" spans="1:64" s="112" customFormat="1" ht="12.75" customHeight="1">
      <c r="A25" s="109">
        <v>5</v>
      </c>
      <c r="B25" s="120">
        <v>72002</v>
      </c>
      <c r="C25" s="115">
        <v>72514</v>
      </c>
      <c r="D25" s="116">
        <f t="shared" si="18"/>
        <v>1.0071109135857337</v>
      </c>
      <c r="E25" s="115">
        <v>84941</v>
      </c>
      <c r="F25" s="116">
        <f t="shared" si="19"/>
        <v>1.1713738036792896</v>
      </c>
      <c r="G25" s="117">
        <v>76696</v>
      </c>
      <c r="H25" s="116">
        <f t="shared" si="20"/>
        <v>0.9029326238212406</v>
      </c>
      <c r="I25" s="117">
        <v>7623</v>
      </c>
      <c r="J25" s="116">
        <f t="shared" si="21"/>
        <v>0.09939240638364452</v>
      </c>
      <c r="K25" s="116">
        <f t="shared" si="22"/>
        <v>0.08974464628389117</v>
      </c>
      <c r="M25" s="109">
        <v>5</v>
      </c>
      <c r="N25" s="115">
        <v>12493</v>
      </c>
      <c r="O25" s="115">
        <v>12630</v>
      </c>
      <c r="P25" s="116">
        <v>1.011</v>
      </c>
      <c r="Q25" s="115">
        <v>12192</v>
      </c>
      <c r="R25" s="116">
        <f t="shared" si="23"/>
        <v>0.9653206650831354</v>
      </c>
      <c r="S25" s="118">
        <v>13169</v>
      </c>
      <c r="T25" s="116">
        <f t="shared" si="24"/>
        <v>1.0801345144356955</v>
      </c>
      <c r="U25" s="117">
        <v>2306</v>
      </c>
      <c r="V25" s="116">
        <f t="shared" si="25"/>
        <v>0.17510820867188093</v>
      </c>
      <c r="W25" s="119">
        <f t="shared" si="26"/>
        <v>0.18914041994750655</v>
      </c>
      <c r="Y25" s="109">
        <v>5</v>
      </c>
      <c r="Z25" s="115">
        <v>65136</v>
      </c>
      <c r="AA25" s="115">
        <v>76267</v>
      </c>
      <c r="AB25" s="116">
        <f t="shared" si="27"/>
        <v>1.170888602309015</v>
      </c>
      <c r="AC25" s="115">
        <v>79908</v>
      </c>
      <c r="AD25" s="116">
        <f t="shared" si="28"/>
        <v>1.0477401759607694</v>
      </c>
      <c r="AE25" s="118">
        <v>85197</v>
      </c>
      <c r="AF25" s="116">
        <f t="shared" si="29"/>
        <v>1.0661886169094459</v>
      </c>
      <c r="AG25" s="117"/>
      <c r="AH25" s="116"/>
      <c r="AI25" s="137"/>
      <c r="AK25" s="109">
        <v>5</v>
      </c>
      <c r="AL25" s="115"/>
      <c r="AM25" s="115">
        <v>27821</v>
      </c>
      <c r="AN25" s="116"/>
      <c r="AO25" s="152">
        <v>21963</v>
      </c>
      <c r="AP25" s="153">
        <f t="shared" si="32"/>
        <v>0.7894396319327127</v>
      </c>
      <c r="AQ25" s="154">
        <v>26041</v>
      </c>
      <c r="AR25" s="121">
        <f t="shared" si="30"/>
        <v>1.1856759094841325</v>
      </c>
      <c r="AS25" s="117">
        <v>5898</v>
      </c>
      <c r="AT25" s="116">
        <f>AS25/AQ25</f>
        <v>0.22648899811835183</v>
      </c>
      <c r="AU25" s="119">
        <f t="shared" si="31"/>
        <v>0.26854254883212675</v>
      </c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</row>
    <row r="26" spans="1:64" s="112" customFormat="1" ht="12.75" customHeight="1" thickBot="1">
      <c r="A26" s="127">
        <v>6</v>
      </c>
      <c r="B26" s="133">
        <v>75963</v>
      </c>
      <c r="C26" s="128">
        <v>70384</v>
      </c>
      <c r="D26" s="129">
        <f t="shared" si="18"/>
        <v>0.9265563498018772</v>
      </c>
      <c r="E26" s="128">
        <v>79844</v>
      </c>
      <c r="F26" s="129">
        <f t="shared" si="19"/>
        <v>1.1344055467151626</v>
      </c>
      <c r="G26" s="130">
        <v>72956</v>
      </c>
      <c r="H26" s="129">
        <f t="shared" si="20"/>
        <v>0.9137317769650819</v>
      </c>
      <c r="I26" s="130">
        <v>8520</v>
      </c>
      <c r="J26" s="129">
        <f t="shared" si="21"/>
        <v>0.11678271835078678</v>
      </c>
      <c r="K26" s="129">
        <f t="shared" si="22"/>
        <v>0.10670808075747708</v>
      </c>
      <c r="M26" s="127">
        <v>6</v>
      </c>
      <c r="N26" s="128">
        <v>11464</v>
      </c>
      <c r="O26" s="128">
        <v>11991</v>
      </c>
      <c r="P26" s="129">
        <v>1.0455</v>
      </c>
      <c r="Q26" s="128">
        <v>12623</v>
      </c>
      <c r="R26" s="129">
        <f t="shared" si="23"/>
        <v>1.0527061963139022</v>
      </c>
      <c r="S26" s="131">
        <v>11337</v>
      </c>
      <c r="T26" s="129">
        <f t="shared" si="24"/>
        <v>0.8981224748475006</v>
      </c>
      <c r="U26" s="130">
        <v>2556</v>
      </c>
      <c r="V26" s="129">
        <f t="shared" si="25"/>
        <v>0.22545646996559937</v>
      </c>
      <c r="W26" s="158">
        <f t="shared" si="26"/>
        <v>0.20248752277588528</v>
      </c>
      <c r="Y26" s="127">
        <v>6</v>
      </c>
      <c r="Z26" s="128">
        <v>66032</v>
      </c>
      <c r="AA26" s="128">
        <v>76644</v>
      </c>
      <c r="AB26" s="129">
        <f t="shared" si="27"/>
        <v>1.1607099588078507</v>
      </c>
      <c r="AC26" s="128">
        <v>86368</v>
      </c>
      <c r="AD26" s="129">
        <f t="shared" si="28"/>
        <v>1.1268722926778352</v>
      </c>
      <c r="AE26" s="131">
        <v>89104</v>
      </c>
      <c r="AF26" s="129">
        <f t="shared" si="29"/>
        <v>1.0316783994071879</v>
      </c>
      <c r="AG26" s="130"/>
      <c r="AH26" s="129"/>
      <c r="AI26" s="132"/>
      <c r="AK26" s="127">
        <v>6</v>
      </c>
      <c r="AL26" s="128"/>
      <c r="AM26" s="128">
        <v>32437</v>
      </c>
      <c r="AN26" s="129"/>
      <c r="AO26" s="155">
        <v>25564</v>
      </c>
      <c r="AP26" s="156">
        <f t="shared" si="32"/>
        <v>0.788112340845331</v>
      </c>
      <c r="AQ26" s="157">
        <v>32250</v>
      </c>
      <c r="AR26" s="158">
        <f t="shared" si="30"/>
        <v>1.261539665154123</v>
      </c>
      <c r="AS26" s="130">
        <v>7882</v>
      </c>
      <c r="AT26" s="129">
        <f>AS26/AQ26</f>
        <v>0.2444031007751938</v>
      </c>
      <c r="AU26" s="158">
        <f t="shared" si="31"/>
        <v>0.3083242059145674</v>
      </c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</row>
    <row r="27" spans="1:64" s="112" customFormat="1" ht="12.75" customHeight="1">
      <c r="A27" s="122">
        <v>7</v>
      </c>
      <c r="B27" s="136">
        <v>75072</v>
      </c>
      <c r="C27" s="123">
        <v>76820</v>
      </c>
      <c r="D27" s="124">
        <f t="shared" si="18"/>
        <v>1.0232843137254901</v>
      </c>
      <c r="E27" s="123">
        <v>84650</v>
      </c>
      <c r="F27" s="124">
        <f t="shared" si="19"/>
        <v>1.10192658161937</v>
      </c>
      <c r="G27" s="125">
        <v>72153</v>
      </c>
      <c r="H27" s="124">
        <f t="shared" si="20"/>
        <v>0.8523685764914353</v>
      </c>
      <c r="I27" s="125"/>
      <c r="J27" s="124"/>
      <c r="K27" s="124"/>
      <c r="M27" s="122">
        <v>7</v>
      </c>
      <c r="N27" s="123">
        <v>11280</v>
      </c>
      <c r="O27" s="123">
        <v>10705</v>
      </c>
      <c r="P27" s="124">
        <v>0.9494</v>
      </c>
      <c r="Q27" s="123">
        <v>10626</v>
      </c>
      <c r="R27" s="124">
        <f t="shared" si="23"/>
        <v>0.9926202709014479</v>
      </c>
      <c r="S27" s="134">
        <v>10738</v>
      </c>
      <c r="T27" s="124">
        <f t="shared" si="24"/>
        <v>1.010540184453228</v>
      </c>
      <c r="U27" s="125"/>
      <c r="V27" s="124"/>
      <c r="W27" s="135"/>
      <c r="Y27" s="122">
        <v>7</v>
      </c>
      <c r="Z27" s="123">
        <v>84337</v>
      </c>
      <c r="AA27" s="123">
        <v>98235</v>
      </c>
      <c r="AB27" s="124">
        <f t="shared" si="27"/>
        <v>1.1647912541351957</v>
      </c>
      <c r="AC27" s="123">
        <v>101545</v>
      </c>
      <c r="AD27" s="124">
        <f t="shared" si="28"/>
        <v>1.0336947116608133</v>
      </c>
      <c r="AE27" s="134">
        <v>99786</v>
      </c>
      <c r="AF27" s="124">
        <f t="shared" si="29"/>
        <v>0.98267763060712</v>
      </c>
      <c r="AG27" s="125"/>
      <c r="AH27" s="124"/>
      <c r="AI27" s="135"/>
      <c r="AK27" s="159">
        <v>7</v>
      </c>
      <c r="AL27" s="123"/>
      <c r="AM27" s="123">
        <v>38638</v>
      </c>
      <c r="AN27" s="124"/>
      <c r="AO27" s="160">
        <v>30966</v>
      </c>
      <c r="AP27" s="161">
        <f t="shared" si="32"/>
        <v>0.801438997877737</v>
      </c>
      <c r="AQ27" s="162">
        <v>35450</v>
      </c>
      <c r="AR27" s="126">
        <f t="shared" si="30"/>
        <v>1.1448039785571271</v>
      </c>
      <c r="AS27" s="125"/>
      <c r="AT27" s="124"/>
      <c r="AU27" s="135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</row>
    <row r="28" spans="1:64" s="112" customFormat="1" ht="12.75" customHeight="1">
      <c r="A28" s="109">
        <v>8</v>
      </c>
      <c r="B28" s="120">
        <v>82859</v>
      </c>
      <c r="C28" s="115">
        <v>81361</v>
      </c>
      <c r="D28" s="116">
        <f t="shared" si="18"/>
        <v>0.9819210948720115</v>
      </c>
      <c r="E28" s="115">
        <v>86242</v>
      </c>
      <c r="F28" s="116">
        <f t="shared" si="19"/>
        <v>1.0599918880053096</v>
      </c>
      <c r="G28" s="117">
        <v>82227</v>
      </c>
      <c r="H28" s="116">
        <f t="shared" si="20"/>
        <v>0.9534449572134227</v>
      </c>
      <c r="I28" s="117"/>
      <c r="J28" s="116"/>
      <c r="K28" s="116"/>
      <c r="M28" s="109">
        <v>8</v>
      </c>
      <c r="N28" s="115">
        <v>12753</v>
      </c>
      <c r="O28" s="115">
        <v>12370</v>
      </c>
      <c r="P28" s="116">
        <v>0.97</v>
      </c>
      <c r="Q28" s="115">
        <v>13393</v>
      </c>
      <c r="R28" s="116">
        <f t="shared" si="23"/>
        <v>1.0827000808407437</v>
      </c>
      <c r="S28" s="118">
        <v>12698</v>
      </c>
      <c r="T28" s="116">
        <f t="shared" si="24"/>
        <v>0.9481072201896513</v>
      </c>
      <c r="U28" s="117"/>
      <c r="V28" s="116"/>
      <c r="W28" s="137"/>
      <c r="Y28" s="109">
        <v>8</v>
      </c>
      <c r="Z28" s="115">
        <v>100501</v>
      </c>
      <c r="AA28" s="115">
        <v>117480</v>
      </c>
      <c r="AB28" s="116">
        <f t="shared" si="27"/>
        <v>1.1689435926010687</v>
      </c>
      <c r="AC28" s="115">
        <v>121372</v>
      </c>
      <c r="AD28" s="116">
        <f t="shared" si="28"/>
        <v>1.0331290432414029</v>
      </c>
      <c r="AE28" s="118">
        <v>117734</v>
      </c>
      <c r="AF28" s="116">
        <f t="shared" si="29"/>
        <v>0.9700260356589658</v>
      </c>
      <c r="AG28" s="117"/>
      <c r="AH28" s="116"/>
      <c r="AI28" s="137"/>
      <c r="AK28" s="109">
        <v>8</v>
      </c>
      <c r="AL28" s="115"/>
      <c r="AM28" s="115">
        <v>42537</v>
      </c>
      <c r="AN28" s="116"/>
      <c r="AO28" s="152">
        <v>36438</v>
      </c>
      <c r="AP28" s="153">
        <f t="shared" si="32"/>
        <v>0.8566189435080048</v>
      </c>
      <c r="AQ28" s="154">
        <v>42654</v>
      </c>
      <c r="AR28" s="121">
        <f t="shared" si="30"/>
        <v>1.170591141116417</v>
      </c>
      <c r="AS28" s="117"/>
      <c r="AT28" s="116"/>
      <c r="AU28" s="137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</row>
    <row r="29" spans="1:64" s="112" customFormat="1" ht="12.75" customHeight="1">
      <c r="A29" s="109">
        <v>9</v>
      </c>
      <c r="B29" s="120">
        <v>65047</v>
      </c>
      <c r="C29" s="115">
        <v>84143</v>
      </c>
      <c r="D29" s="116">
        <f t="shared" si="18"/>
        <v>1.2935723400003074</v>
      </c>
      <c r="E29" s="115">
        <v>76156</v>
      </c>
      <c r="F29" s="116">
        <f t="shared" si="19"/>
        <v>0.9050782596294403</v>
      </c>
      <c r="G29" s="117">
        <v>88304</v>
      </c>
      <c r="H29" s="116">
        <f t="shared" si="20"/>
        <v>1.1595146803928778</v>
      </c>
      <c r="I29" s="117"/>
      <c r="J29" s="116"/>
      <c r="K29" s="116"/>
      <c r="M29" s="109">
        <v>9</v>
      </c>
      <c r="N29" s="115">
        <v>13457</v>
      </c>
      <c r="O29" s="115">
        <v>14466</v>
      </c>
      <c r="P29" s="116">
        <v>1.0754</v>
      </c>
      <c r="Q29" s="115">
        <v>11912</v>
      </c>
      <c r="R29" s="116">
        <f t="shared" si="23"/>
        <v>0.823448085165215</v>
      </c>
      <c r="S29" s="118">
        <v>13082</v>
      </c>
      <c r="T29" s="116">
        <f t="shared" si="24"/>
        <v>1.0982202820685023</v>
      </c>
      <c r="U29" s="117"/>
      <c r="V29" s="116"/>
      <c r="W29" s="137"/>
      <c r="Y29" s="109">
        <v>9</v>
      </c>
      <c r="Z29" s="115">
        <v>103635</v>
      </c>
      <c r="AA29" s="115">
        <v>115620</v>
      </c>
      <c r="AB29" s="116">
        <f t="shared" si="27"/>
        <v>1.1156462585034013</v>
      </c>
      <c r="AC29" s="115">
        <v>110304</v>
      </c>
      <c r="AD29" s="116">
        <f t="shared" si="28"/>
        <v>0.9540217955371043</v>
      </c>
      <c r="AE29" s="118">
        <v>116558</v>
      </c>
      <c r="AF29" s="116">
        <f t="shared" si="29"/>
        <v>1.056697853205686</v>
      </c>
      <c r="AG29" s="117"/>
      <c r="AH29" s="116"/>
      <c r="AI29" s="137"/>
      <c r="AK29" s="109">
        <v>9</v>
      </c>
      <c r="AL29" s="115"/>
      <c r="AM29" s="115">
        <v>39514</v>
      </c>
      <c r="AN29" s="116"/>
      <c r="AO29" s="152">
        <v>33292</v>
      </c>
      <c r="AP29" s="153">
        <f t="shared" si="32"/>
        <v>0.8425368223920636</v>
      </c>
      <c r="AQ29" s="154">
        <v>44521</v>
      </c>
      <c r="AR29" s="121">
        <f t="shared" si="30"/>
        <v>1.337288237414394</v>
      </c>
      <c r="AS29" s="117"/>
      <c r="AT29" s="116"/>
      <c r="AU29" s="137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</row>
    <row r="30" spans="1:64" s="112" customFormat="1" ht="12.75" customHeight="1">
      <c r="A30" s="109">
        <v>10</v>
      </c>
      <c r="B30" s="120">
        <v>45145</v>
      </c>
      <c r="C30" s="115">
        <v>90454</v>
      </c>
      <c r="D30" s="116">
        <f t="shared" si="18"/>
        <v>2.003632738952265</v>
      </c>
      <c r="E30" s="115">
        <v>67197</v>
      </c>
      <c r="F30" s="116">
        <f t="shared" si="19"/>
        <v>0.7428858867490659</v>
      </c>
      <c r="G30" s="117">
        <v>88246</v>
      </c>
      <c r="H30" s="116">
        <f t="shared" si="20"/>
        <v>1.313243150735896</v>
      </c>
      <c r="I30" s="117"/>
      <c r="J30" s="116"/>
      <c r="K30" s="116"/>
      <c r="L30" s="138"/>
      <c r="M30" s="109">
        <v>10</v>
      </c>
      <c r="N30" s="115">
        <v>11518</v>
      </c>
      <c r="O30" s="115">
        <v>11380</v>
      </c>
      <c r="P30" s="116">
        <v>0.9885</v>
      </c>
      <c r="Q30" s="115">
        <v>8936</v>
      </c>
      <c r="R30" s="116">
        <f t="shared" si="23"/>
        <v>0.7852372583479789</v>
      </c>
      <c r="S30" s="118">
        <v>11152</v>
      </c>
      <c r="T30" s="116">
        <f t="shared" si="24"/>
        <v>1.2479856759176364</v>
      </c>
      <c r="U30" s="117"/>
      <c r="V30" s="116"/>
      <c r="W30" s="137"/>
      <c r="Y30" s="109">
        <v>10</v>
      </c>
      <c r="Z30" s="115">
        <v>78969</v>
      </c>
      <c r="AA30" s="115">
        <v>89992</v>
      </c>
      <c r="AB30" s="116">
        <f t="shared" si="27"/>
        <v>1.13958641998759</v>
      </c>
      <c r="AC30" s="115">
        <v>67740</v>
      </c>
      <c r="AD30" s="116">
        <f t="shared" si="28"/>
        <v>0.752733576317895</v>
      </c>
      <c r="AE30" s="118">
        <v>96866</v>
      </c>
      <c r="AF30" s="116">
        <f t="shared" si="29"/>
        <v>1.4299675228816062</v>
      </c>
      <c r="AG30" s="117"/>
      <c r="AH30" s="116"/>
      <c r="AI30" s="137"/>
      <c r="AK30" s="109">
        <v>10</v>
      </c>
      <c r="AL30" s="115"/>
      <c r="AM30" s="115">
        <v>27072</v>
      </c>
      <c r="AN30" s="116"/>
      <c r="AO30" s="152">
        <v>20386</v>
      </c>
      <c r="AP30" s="153">
        <f t="shared" si="32"/>
        <v>0.7530289598108747</v>
      </c>
      <c r="AQ30" s="154">
        <v>22517</v>
      </c>
      <c r="AR30" s="121">
        <f t="shared" si="30"/>
        <v>1.1045325223192386</v>
      </c>
      <c r="AS30" s="117"/>
      <c r="AT30" s="116"/>
      <c r="AU30" s="137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</row>
    <row r="31" spans="1:64" s="112" customFormat="1" ht="12.75" customHeight="1">
      <c r="A31" s="109">
        <v>11</v>
      </c>
      <c r="B31" s="120">
        <v>54213</v>
      </c>
      <c r="C31" s="115">
        <v>96821</v>
      </c>
      <c r="D31" s="116">
        <f t="shared" si="18"/>
        <v>1.7859369523914927</v>
      </c>
      <c r="E31" s="115">
        <v>68325</v>
      </c>
      <c r="F31" s="116">
        <f t="shared" si="19"/>
        <v>0.7056836843246816</v>
      </c>
      <c r="G31" s="117">
        <v>93563</v>
      </c>
      <c r="H31" s="116">
        <f t="shared" si="20"/>
        <v>1.36938163190633</v>
      </c>
      <c r="I31" s="117"/>
      <c r="J31" s="116"/>
      <c r="K31" s="116"/>
      <c r="M31" s="109">
        <v>11</v>
      </c>
      <c r="N31" s="115">
        <v>13618</v>
      </c>
      <c r="O31" s="115">
        <v>13278</v>
      </c>
      <c r="P31" s="116">
        <v>0.9747</v>
      </c>
      <c r="Q31" s="115">
        <v>10280</v>
      </c>
      <c r="R31" s="116">
        <f t="shared" si="23"/>
        <v>0.7742129838831149</v>
      </c>
      <c r="S31" s="118">
        <v>13522</v>
      </c>
      <c r="T31" s="116">
        <f t="shared" si="24"/>
        <v>1.3153696498054475</v>
      </c>
      <c r="U31" s="117"/>
      <c r="V31" s="116"/>
      <c r="W31" s="137"/>
      <c r="Y31" s="109">
        <v>11</v>
      </c>
      <c r="Z31" s="115">
        <v>94660</v>
      </c>
      <c r="AA31" s="115">
        <v>115600</v>
      </c>
      <c r="AB31" s="116">
        <f t="shared" si="27"/>
        <v>1.2212127614620747</v>
      </c>
      <c r="AC31" s="115">
        <v>75061</v>
      </c>
      <c r="AD31" s="116">
        <f t="shared" si="28"/>
        <v>0.6493166089965398</v>
      </c>
      <c r="AE31" s="118">
        <v>107626</v>
      </c>
      <c r="AF31" s="116">
        <f t="shared" si="29"/>
        <v>1.4338471376613688</v>
      </c>
      <c r="AG31" s="117"/>
      <c r="AH31" s="116"/>
      <c r="AI31" s="137"/>
      <c r="AK31" s="109">
        <v>11</v>
      </c>
      <c r="AL31" s="115"/>
      <c r="AM31" s="115">
        <v>24437</v>
      </c>
      <c r="AN31" s="116"/>
      <c r="AO31" s="152">
        <v>11267</v>
      </c>
      <c r="AP31" s="153">
        <f t="shared" si="32"/>
        <v>0.4610631419568687</v>
      </c>
      <c r="AQ31" s="154">
        <v>6633</v>
      </c>
      <c r="AR31" s="121">
        <f t="shared" si="30"/>
        <v>0.5887103931836336</v>
      </c>
      <c r="AS31" s="117"/>
      <c r="AT31" s="116"/>
      <c r="AU31" s="137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</row>
    <row r="32" spans="1:64" s="112" customFormat="1" ht="12.75" customHeight="1" thickBot="1">
      <c r="A32" s="93">
        <v>12</v>
      </c>
      <c r="B32" s="143">
        <v>54337</v>
      </c>
      <c r="C32" s="94">
        <v>87434</v>
      </c>
      <c r="D32" s="102">
        <f t="shared" si="18"/>
        <v>1.6091061339418813</v>
      </c>
      <c r="E32" s="94">
        <v>71871</v>
      </c>
      <c r="F32" s="102">
        <f t="shared" si="19"/>
        <v>0.8220028821739827</v>
      </c>
      <c r="G32" s="139">
        <v>95068</v>
      </c>
      <c r="H32" s="140">
        <f t="shared" si="20"/>
        <v>1.3227588317958565</v>
      </c>
      <c r="I32" s="139"/>
      <c r="J32" s="140"/>
      <c r="K32" s="140"/>
      <c r="M32" s="93">
        <v>12</v>
      </c>
      <c r="N32" s="94">
        <v>13185</v>
      </c>
      <c r="O32" s="94">
        <v>12869</v>
      </c>
      <c r="P32" s="102">
        <v>0.9762</v>
      </c>
      <c r="Q32" s="94">
        <v>11470</v>
      </c>
      <c r="R32" s="102">
        <f t="shared" si="23"/>
        <v>0.8912891444556686</v>
      </c>
      <c r="S32" s="141">
        <v>12254</v>
      </c>
      <c r="T32" s="140">
        <f t="shared" si="24"/>
        <v>1.0683522231909328</v>
      </c>
      <c r="U32" s="139"/>
      <c r="V32" s="140"/>
      <c r="W32" s="142"/>
      <c r="Y32" s="127">
        <v>12</v>
      </c>
      <c r="Z32" s="128">
        <v>86041</v>
      </c>
      <c r="AA32" s="128">
        <v>102254</v>
      </c>
      <c r="AB32" s="129">
        <f t="shared" si="27"/>
        <v>1.1884334212759033</v>
      </c>
      <c r="AC32" s="128">
        <v>85498</v>
      </c>
      <c r="AD32" s="129">
        <f t="shared" si="28"/>
        <v>0.8361335497877833</v>
      </c>
      <c r="AE32" s="141">
        <v>111137</v>
      </c>
      <c r="AF32" s="140">
        <f t="shared" si="29"/>
        <v>1.299878359727713</v>
      </c>
      <c r="AG32" s="139"/>
      <c r="AH32" s="140"/>
      <c r="AI32" s="142"/>
      <c r="AK32" s="127">
        <v>12</v>
      </c>
      <c r="AL32" s="128"/>
      <c r="AM32" s="128">
        <v>21680</v>
      </c>
      <c r="AN32" s="129"/>
      <c r="AO32" s="155">
        <v>16057</v>
      </c>
      <c r="AP32" s="163">
        <f t="shared" si="32"/>
        <v>0.7406365313653136</v>
      </c>
      <c r="AQ32" s="164">
        <v>9825</v>
      </c>
      <c r="AR32" s="165">
        <f t="shared" si="30"/>
        <v>0.6118826679952669</v>
      </c>
      <c r="AS32" s="139"/>
      <c r="AT32" s="140"/>
      <c r="AU32" s="142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</row>
    <row r="33" spans="1:64" s="112" customFormat="1" ht="12.75" customHeight="1" thickBot="1">
      <c r="A33" s="144" t="s">
        <v>54</v>
      </c>
      <c r="B33" s="145">
        <f>SUM(B21:B22)</f>
        <v>144449</v>
      </c>
      <c r="C33" s="145">
        <f>SUM(C21:C22)</f>
        <v>118960</v>
      </c>
      <c r="D33" s="96">
        <f t="shared" si="18"/>
        <v>0.8235432574818794</v>
      </c>
      <c r="E33" s="146">
        <f>SUM(E21:E26)</f>
        <v>523264</v>
      </c>
      <c r="F33" s="96">
        <f>SUM(E33/C33)</f>
        <v>4.398655010087424</v>
      </c>
      <c r="G33" s="99">
        <f>SUM(G21:G26)</f>
        <v>471663</v>
      </c>
      <c r="H33" s="96">
        <f>G33/E33</f>
        <v>0.9013862983121331</v>
      </c>
      <c r="I33" s="99">
        <f>SUM(I21:I26)</f>
        <v>324460</v>
      </c>
      <c r="J33" s="96">
        <f>I33/G33</f>
        <v>0.6879064077529932</v>
      </c>
      <c r="K33" s="96">
        <f>I33/E33</f>
        <v>0.6200694104696673</v>
      </c>
      <c r="M33" s="144" t="s">
        <v>54</v>
      </c>
      <c r="N33" s="145">
        <f>SUM(N21:N22)</f>
        <v>22846</v>
      </c>
      <c r="O33" s="145">
        <f>SUM(O21:O22)</f>
        <v>23256</v>
      </c>
      <c r="P33" s="166">
        <f>O33/N33</f>
        <v>1.0179462487962883</v>
      </c>
      <c r="Q33" s="145">
        <f>SUM(Q21:Q26)</f>
        <v>74320</v>
      </c>
      <c r="R33" s="96">
        <f>SUM(Q33/O33)</f>
        <v>3.195734434124527</v>
      </c>
      <c r="S33" s="98">
        <f>SUM(S21:S26)</f>
        <v>69142</v>
      </c>
      <c r="T33" s="96">
        <f>S33/Q33</f>
        <v>0.9303283100107642</v>
      </c>
      <c r="U33" s="99">
        <f>SUM(U21:U26)</f>
        <v>41021</v>
      </c>
      <c r="V33" s="96">
        <f>U33/S33</f>
        <v>0.5932862804084348</v>
      </c>
      <c r="W33" s="104">
        <f>U33/Q33</f>
        <v>0.5519510226049515</v>
      </c>
      <c r="Y33" s="103" t="s">
        <v>48</v>
      </c>
      <c r="Z33" s="94">
        <f>SUM(Z21)</f>
        <v>97235</v>
      </c>
      <c r="AA33" s="94">
        <f>SUM(AA21)</f>
        <v>96746</v>
      </c>
      <c r="AB33" s="102">
        <f t="shared" si="27"/>
        <v>0.9949709466755797</v>
      </c>
      <c r="AC33" s="94">
        <f>SUM(AC21:AC23)</f>
        <v>351963</v>
      </c>
      <c r="AD33" s="102">
        <f>SUM(AC33/AA33)</f>
        <v>3.638010873834577</v>
      </c>
      <c r="AE33" s="98">
        <f>SUM(AE21:AE23)</f>
        <v>325757</v>
      </c>
      <c r="AF33" s="96">
        <f>AE33/AC33</f>
        <v>0.9255433099501936</v>
      </c>
      <c r="AG33" s="99">
        <f>SUM(AG21:AG23)</f>
        <v>333845</v>
      </c>
      <c r="AH33" s="96">
        <f>AG33/AE33</f>
        <v>1.0248283229523847</v>
      </c>
      <c r="AI33" s="104">
        <f>AG33/AC33</f>
        <v>0.9485229981560562</v>
      </c>
      <c r="AK33" s="93" t="s">
        <v>57</v>
      </c>
      <c r="AL33" s="94"/>
      <c r="AM33" s="94">
        <f>SUM(AM21:AM24)</f>
        <v>108134</v>
      </c>
      <c r="AN33" s="102"/>
      <c r="AO33" s="94">
        <f>SUM(AO21:AO26)</f>
        <v>147876</v>
      </c>
      <c r="AP33" s="167">
        <f t="shared" si="32"/>
        <v>1.3675254776481032</v>
      </c>
      <c r="AQ33" s="148">
        <f>SUM(AQ21:AQ26)</f>
        <v>139780</v>
      </c>
      <c r="AR33" s="147">
        <f>AQ33/AO33</f>
        <v>0.9452514268711624</v>
      </c>
      <c r="AS33" s="99">
        <f>SUM(AS21:AS26)</f>
        <v>64553</v>
      </c>
      <c r="AT33" s="96">
        <f>AS33/AQ33</f>
        <v>0.46181857204177995</v>
      </c>
      <c r="AU33" s="104">
        <f>AS33/AO33</f>
        <v>0.43653466417809517</v>
      </c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</row>
    <row r="34" spans="1:64" s="112" customFormat="1" ht="12.75" customHeight="1">
      <c r="A34" s="122" t="s">
        <v>22</v>
      </c>
      <c r="B34" s="123">
        <f>SUM(B21:B32)</f>
        <v>830836</v>
      </c>
      <c r="C34" s="123">
        <f>SUM(C21:C32)</f>
        <v>922865</v>
      </c>
      <c r="D34" s="124">
        <f t="shared" si="18"/>
        <v>1.1107667457837649</v>
      </c>
      <c r="E34" s="123">
        <f>SUM(E21:E32)</f>
        <v>977705</v>
      </c>
      <c r="F34" s="124">
        <f>SUM(E34/C34)</f>
        <v>1.0594236426779648</v>
      </c>
      <c r="G34" s="125">
        <f>SUM(G21:G32)</f>
        <v>991224</v>
      </c>
      <c r="H34" s="124">
        <f>G34/E34</f>
        <v>1.0138272791895306</v>
      </c>
      <c r="I34" s="125"/>
      <c r="J34" s="124"/>
      <c r="K34" s="124"/>
      <c r="M34" s="122" t="s">
        <v>22</v>
      </c>
      <c r="N34" s="123">
        <f>SUM(N21:N32)</f>
        <v>145305</v>
      </c>
      <c r="O34" s="123">
        <f>SUM(O21:O32)</f>
        <v>144888</v>
      </c>
      <c r="P34" s="168">
        <f>O34/N34</f>
        <v>0.9971301744606174</v>
      </c>
      <c r="Q34" s="123">
        <f>SUM(Q21:Q32)</f>
        <v>140937</v>
      </c>
      <c r="R34" s="124">
        <f>SUM(Q34/O34)</f>
        <v>0.9727306609243002</v>
      </c>
      <c r="S34" s="134">
        <f>SUM(S21:S32)</f>
        <v>142588</v>
      </c>
      <c r="T34" s="124">
        <f>S34/Q34</f>
        <v>1.01171445397589</v>
      </c>
      <c r="U34" s="125"/>
      <c r="V34" s="124"/>
      <c r="W34" s="135"/>
      <c r="Y34" s="122" t="s">
        <v>22</v>
      </c>
      <c r="Z34" s="123">
        <f>SUM(Z21:Z32)</f>
        <v>1059872</v>
      </c>
      <c r="AA34" s="123">
        <f>SUM(AA21:AA32)</f>
        <v>1209194</v>
      </c>
      <c r="AB34" s="124">
        <f t="shared" si="27"/>
        <v>1.1408868240693215</v>
      </c>
      <c r="AC34" s="123">
        <f>SUM(AC21:AC32)</f>
        <v>1174863</v>
      </c>
      <c r="AD34" s="124">
        <f>SUM(AC34/AA34)</f>
        <v>0.9716083606104562</v>
      </c>
      <c r="AE34" s="134">
        <f>SUM(AE21:AE32)</f>
        <v>1242839</v>
      </c>
      <c r="AF34" s="124">
        <f>AE34/AC34</f>
        <v>1.0578586609672787</v>
      </c>
      <c r="AG34" s="125"/>
      <c r="AH34" s="124"/>
      <c r="AI34" s="135"/>
      <c r="AK34" s="159" t="s">
        <v>55</v>
      </c>
      <c r="AL34" s="123"/>
      <c r="AM34" s="123">
        <f>SUM(AM21:AM32)</f>
        <v>362270</v>
      </c>
      <c r="AN34" s="124"/>
      <c r="AO34" s="160">
        <f>SUM(AO21:AO32)</f>
        <v>296282</v>
      </c>
      <c r="AP34" s="161">
        <f t="shared" si="32"/>
        <v>0.817848565986695</v>
      </c>
      <c r="AQ34" s="162">
        <f>SUM(AQ21:AQ32)</f>
        <v>301380</v>
      </c>
      <c r="AR34" s="126">
        <f>AQ34/AO34</f>
        <v>1.0172065802174954</v>
      </c>
      <c r="AS34" s="125"/>
      <c r="AT34" s="124"/>
      <c r="AU34" s="135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</row>
    <row r="35" spans="1:64" s="8" customFormat="1" ht="15.75">
      <c r="A35" s="8" t="s">
        <v>19</v>
      </c>
      <c r="M35" s="8" t="s">
        <v>24</v>
      </c>
      <c r="S35" s="9"/>
      <c r="Y35" s="8" t="s">
        <v>34</v>
      </c>
      <c r="AE35" s="9"/>
      <c r="AK35" s="8" t="s">
        <v>56</v>
      </c>
      <c r="AQ35" s="9"/>
      <c r="AR35" s="12"/>
      <c r="BB35"/>
      <c r="BC35"/>
      <c r="BD35"/>
      <c r="BE35"/>
      <c r="BF35"/>
      <c r="BG35"/>
      <c r="BH35"/>
      <c r="BI35"/>
      <c r="BJ35"/>
      <c r="BK35"/>
      <c r="BL35"/>
    </row>
    <row r="36" spans="19:46" ht="1.5" customHeight="1">
      <c r="S36" s="5"/>
      <c r="AE36" s="5"/>
      <c r="AK36" s="1"/>
      <c r="AO36" s="4"/>
      <c r="AP36" s="3"/>
      <c r="AQ36" s="7"/>
      <c r="AR36" s="3"/>
      <c r="AS36" s="3"/>
      <c r="AT36" s="3"/>
    </row>
    <row r="37" spans="1:47" ht="12.75" customHeight="1">
      <c r="A37" s="84" t="s">
        <v>13</v>
      </c>
      <c r="B37" s="85"/>
      <c r="C37" s="85"/>
      <c r="D37" s="85"/>
      <c r="E37" s="85"/>
      <c r="F37" s="85"/>
      <c r="G37" s="86"/>
      <c r="H37" s="85"/>
      <c r="I37" s="85"/>
      <c r="J37" s="85"/>
      <c r="K37" s="85"/>
      <c r="L37" s="8"/>
      <c r="M37" s="84" t="s">
        <v>31</v>
      </c>
      <c r="N37" s="85"/>
      <c r="O37" s="85"/>
      <c r="P37" s="85"/>
      <c r="Q37" s="85"/>
      <c r="R37" s="85"/>
      <c r="S37" s="85"/>
      <c r="T37" s="85"/>
      <c r="U37" s="85"/>
      <c r="V37" s="85"/>
      <c r="W37" s="85"/>
      <c r="Y37" s="178" t="s">
        <v>35</v>
      </c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K37" s="178" t="s">
        <v>50</v>
      </c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</row>
    <row r="38" spans="1:47" s="151" customFormat="1" ht="13.5" customHeight="1">
      <c r="A38" s="109" t="s">
        <v>6</v>
      </c>
      <c r="B38" s="110" t="s">
        <v>7</v>
      </c>
      <c r="C38" s="109" t="s">
        <v>8</v>
      </c>
      <c r="D38" s="111" t="s">
        <v>9</v>
      </c>
      <c r="E38" s="109" t="s">
        <v>21</v>
      </c>
      <c r="F38" s="111" t="s">
        <v>9</v>
      </c>
      <c r="G38" s="113" t="s">
        <v>39</v>
      </c>
      <c r="H38" s="111" t="s">
        <v>40</v>
      </c>
      <c r="I38" s="111" t="s">
        <v>45</v>
      </c>
      <c r="J38" s="111" t="s">
        <v>40</v>
      </c>
      <c r="K38" s="109" t="s">
        <v>0</v>
      </c>
      <c r="L38" s="112"/>
      <c r="M38" s="109" t="s">
        <v>6</v>
      </c>
      <c r="N38" s="110" t="s">
        <v>7</v>
      </c>
      <c r="O38" s="109" t="s">
        <v>8</v>
      </c>
      <c r="P38" s="111" t="s">
        <v>9</v>
      </c>
      <c r="Q38" s="109" t="s">
        <v>21</v>
      </c>
      <c r="R38" s="111" t="s">
        <v>9</v>
      </c>
      <c r="S38" s="111" t="s">
        <v>39</v>
      </c>
      <c r="T38" s="111" t="s">
        <v>40</v>
      </c>
      <c r="U38" s="111" t="s">
        <v>45</v>
      </c>
      <c r="V38" s="111" t="s">
        <v>40</v>
      </c>
      <c r="W38" s="109" t="s">
        <v>0</v>
      </c>
      <c r="Y38" s="109" t="s">
        <v>6</v>
      </c>
      <c r="Z38" s="110" t="s">
        <v>7</v>
      </c>
      <c r="AA38" s="109" t="s">
        <v>8</v>
      </c>
      <c r="AB38" s="111" t="s">
        <v>9</v>
      </c>
      <c r="AC38" s="109" t="s">
        <v>21</v>
      </c>
      <c r="AD38" s="111" t="s">
        <v>9</v>
      </c>
      <c r="AE38" s="111" t="s">
        <v>39</v>
      </c>
      <c r="AF38" s="111" t="s">
        <v>40</v>
      </c>
      <c r="AG38" s="111" t="s">
        <v>45</v>
      </c>
      <c r="AH38" s="111" t="s">
        <v>40</v>
      </c>
      <c r="AI38" s="109" t="s">
        <v>0</v>
      </c>
      <c r="AK38" s="109" t="s">
        <v>6</v>
      </c>
      <c r="AL38" s="110" t="s">
        <v>7</v>
      </c>
      <c r="AM38" s="109" t="s">
        <v>8</v>
      </c>
      <c r="AN38" s="111" t="s">
        <v>9</v>
      </c>
      <c r="AO38" s="109" t="s">
        <v>21</v>
      </c>
      <c r="AP38" s="111" t="s">
        <v>9</v>
      </c>
      <c r="AQ38" s="113" t="s">
        <v>39</v>
      </c>
      <c r="AR38" s="111" t="s">
        <v>40</v>
      </c>
      <c r="AS38" s="111" t="s">
        <v>45</v>
      </c>
      <c r="AT38" s="111" t="s">
        <v>40</v>
      </c>
      <c r="AU38" s="109" t="s">
        <v>0</v>
      </c>
    </row>
    <row r="39" spans="1:47" s="151" customFormat="1" ht="12.75" customHeight="1">
      <c r="A39" s="109">
        <v>1</v>
      </c>
      <c r="B39" s="120">
        <v>69791</v>
      </c>
      <c r="C39" s="115">
        <v>72131</v>
      </c>
      <c r="D39" s="116">
        <f aca="true" t="shared" si="33" ref="D39:D52">SUM(C39/B39)</f>
        <v>1.033528678482899</v>
      </c>
      <c r="E39" s="115">
        <v>65381</v>
      </c>
      <c r="F39" s="116">
        <f aca="true" t="shared" si="34" ref="F39:F52">SUM(E39/C39)</f>
        <v>0.9064202631323564</v>
      </c>
      <c r="G39" s="118">
        <v>47431</v>
      </c>
      <c r="H39" s="116">
        <f aca="true" t="shared" si="35" ref="H39:H52">G39/E39</f>
        <v>0.7254554075342989</v>
      </c>
      <c r="I39" s="117">
        <v>53097</v>
      </c>
      <c r="J39" s="116">
        <f aca="true" t="shared" si="36" ref="J39:J44">I39/G39</f>
        <v>1.11945773860977</v>
      </c>
      <c r="K39" s="119">
        <f aca="true" t="shared" si="37" ref="K39:K44">I39/E39</f>
        <v>0.8121166699805754</v>
      </c>
      <c r="L39" s="112"/>
      <c r="M39" s="109">
        <v>1</v>
      </c>
      <c r="N39" s="115">
        <v>35683</v>
      </c>
      <c r="O39" s="115">
        <v>37592</v>
      </c>
      <c r="P39" s="116">
        <f aca="true" t="shared" si="38" ref="P39:P52">SUM(O39/N39)</f>
        <v>1.053498865005745</v>
      </c>
      <c r="Q39" s="115">
        <v>33449</v>
      </c>
      <c r="R39" s="116">
        <f aca="true" t="shared" si="39" ref="R39:R50">SUM(Q39/O39)</f>
        <v>0.8897903809321133</v>
      </c>
      <c r="S39" s="117">
        <v>26789</v>
      </c>
      <c r="T39" s="116">
        <f aca="true" t="shared" si="40" ref="T39:T50">S39/Q39</f>
        <v>0.8008909085473407</v>
      </c>
      <c r="U39" s="117">
        <v>30762</v>
      </c>
      <c r="V39" s="116">
        <f aca="true" t="shared" si="41" ref="V39:V44">U39/S39</f>
        <v>1.148307140990705</v>
      </c>
      <c r="W39" s="119">
        <f aca="true" t="shared" si="42" ref="W39:W44">U39/Q39</f>
        <v>0.9196687494394451</v>
      </c>
      <c r="Y39" s="109">
        <v>1</v>
      </c>
      <c r="Z39" s="120">
        <v>2145</v>
      </c>
      <c r="AA39" s="115">
        <v>1762</v>
      </c>
      <c r="AB39" s="169">
        <f>AA39/Z39</f>
        <v>0.8214452214452215</v>
      </c>
      <c r="AC39" s="115">
        <v>2173</v>
      </c>
      <c r="AD39" s="116">
        <f aca="true" t="shared" si="43" ref="AD39:AD50">SUM(AC39/AA39)</f>
        <v>1.2332576617480135</v>
      </c>
      <c r="AE39" s="117">
        <v>1974</v>
      </c>
      <c r="AF39" s="116">
        <f aca="true" t="shared" si="44" ref="AF39:AF50">AE39/AC39</f>
        <v>0.9084215370455592</v>
      </c>
      <c r="AG39" s="117">
        <v>2036</v>
      </c>
      <c r="AH39" s="116">
        <f aca="true" t="shared" si="45" ref="AH39:AH44">AG39/AE39</f>
        <v>1.0314083080040526</v>
      </c>
      <c r="AI39" s="119">
        <f aca="true" t="shared" si="46" ref="AI39:AI44">AG39/AC39</f>
        <v>0.936953520478601</v>
      </c>
      <c r="AK39" s="109">
        <v>1</v>
      </c>
      <c r="AL39" s="120">
        <v>3010</v>
      </c>
      <c r="AM39" s="115">
        <v>2495</v>
      </c>
      <c r="AN39" s="116">
        <f aca="true" t="shared" si="47" ref="AN39:AN52">SUM(AM39/AL39)</f>
        <v>0.8289036544850499</v>
      </c>
      <c r="AO39" s="115">
        <v>2899</v>
      </c>
      <c r="AP39" s="116">
        <f aca="true" t="shared" si="48" ref="AP39:AP50">SUM(AO39/AM39)</f>
        <v>1.1619238476953908</v>
      </c>
      <c r="AQ39" s="118">
        <v>2593</v>
      </c>
      <c r="AR39" s="116">
        <f aca="true" t="shared" si="49" ref="AR39:AR50">AQ39/AO39</f>
        <v>0.8944463608140738</v>
      </c>
      <c r="AS39" s="117">
        <v>2465</v>
      </c>
      <c r="AT39" s="116">
        <f>AS39/AQ39</f>
        <v>0.9506363285769379</v>
      </c>
      <c r="AU39" s="119">
        <f>AS39/AO39</f>
        <v>0.8502932045532943</v>
      </c>
    </row>
    <row r="40" spans="1:47" s="151" customFormat="1" ht="12.75" customHeight="1">
      <c r="A40" s="109">
        <v>2</v>
      </c>
      <c r="B40" s="120">
        <v>61360</v>
      </c>
      <c r="C40" s="115">
        <v>71245</v>
      </c>
      <c r="D40" s="116">
        <f t="shared" si="33"/>
        <v>1.1610984354628422</v>
      </c>
      <c r="E40" s="115">
        <v>72335</v>
      </c>
      <c r="F40" s="116">
        <f t="shared" si="34"/>
        <v>1.0152993192504738</v>
      </c>
      <c r="G40" s="118">
        <v>49350</v>
      </c>
      <c r="H40" s="116">
        <f t="shared" si="35"/>
        <v>0.6822423446464367</v>
      </c>
      <c r="I40" s="117">
        <v>50434</v>
      </c>
      <c r="J40" s="116">
        <f t="shared" si="36"/>
        <v>1.0219655521783182</v>
      </c>
      <c r="K40" s="119">
        <f t="shared" si="37"/>
        <v>0.6972281744660261</v>
      </c>
      <c r="L40" s="112"/>
      <c r="M40" s="109">
        <v>2</v>
      </c>
      <c r="N40" s="115">
        <v>29575</v>
      </c>
      <c r="O40" s="115">
        <v>34936</v>
      </c>
      <c r="P40" s="116">
        <f t="shared" si="38"/>
        <v>1.1812679628064244</v>
      </c>
      <c r="Q40" s="115">
        <v>29718</v>
      </c>
      <c r="R40" s="116">
        <f t="shared" si="39"/>
        <v>0.8506411724295855</v>
      </c>
      <c r="S40" s="117">
        <v>25212</v>
      </c>
      <c r="T40" s="116">
        <f t="shared" si="40"/>
        <v>0.8483747223904704</v>
      </c>
      <c r="U40" s="117">
        <v>28316</v>
      </c>
      <c r="V40" s="116">
        <f t="shared" si="41"/>
        <v>1.1231159765191179</v>
      </c>
      <c r="W40" s="119">
        <f t="shared" si="42"/>
        <v>0.9528232047917087</v>
      </c>
      <c r="Y40" s="109">
        <v>2</v>
      </c>
      <c r="Z40" s="120">
        <v>2669</v>
      </c>
      <c r="AA40" s="115">
        <v>1753</v>
      </c>
      <c r="AB40" s="169">
        <f aca="true" t="shared" si="50" ref="AB40:AB52">AA40/Z40</f>
        <v>0.6568002997377295</v>
      </c>
      <c r="AC40" s="115">
        <v>2571</v>
      </c>
      <c r="AD40" s="116">
        <f t="shared" si="43"/>
        <v>1.4666286366229322</v>
      </c>
      <c r="AE40" s="117">
        <v>2715</v>
      </c>
      <c r="AF40" s="116">
        <f t="shared" si="44"/>
        <v>1.0560093348891482</v>
      </c>
      <c r="AG40" s="117">
        <v>2625</v>
      </c>
      <c r="AH40" s="116">
        <f t="shared" si="45"/>
        <v>0.9668508287292817</v>
      </c>
      <c r="AI40" s="119">
        <f t="shared" si="46"/>
        <v>1.0210035005834306</v>
      </c>
      <c r="AK40" s="109">
        <v>2</v>
      </c>
      <c r="AL40" s="120">
        <v>2730</v>
      </c>
      <c r="AM40" s="115">
        <v>1742</v>
      </c>
      <c r="AN40" s="116">
        <f t="shared" si="47"/>
        <v>0.638095238095238</v>
      </c>
      <c r="AO40" s="115">
        <v>2220</v>
      </c>
      <c r="AP40" s="116">
        <f t="shared" si="48"/>
        <v>1.2743972445464984</v>
      </c>
      <c r="AQ40" s="118">
        <v>2207</v>
      </c>
      <c r="AR40" s="116">
        <f t="shared" si="49"/>
        <v>0.9941441441441441</v>
      </c>
      <c r="AS40" s="117">
        <v>1707</v>
      </c>
      <c r="AT40" s="116">
        <f>AS40/AQ40</f>
        <v>0.7734481196193929</v>
      </c>
      <c r="AU40" s="119">
        <f>AS40/AO40</f>
        <v>0.768918918918919</v>
      </c>
    </row>
    <row r="41" spans="1:47" s="151" customFormat="1" ht="12.75" customHeight="1">
      <c r="A41" s="109">
        <v>3</v>
      </c>
      <c r="B41" s="120">
        <v>84930</v>
      </c>
      <c r="C41" s="115">
        <v>91844</v>
      </c>
      <c r="D41" s="116">
        <f t="shared" si="33"/>
        <v>1.0814082185329095</v>
      </c>
      <c r="E41" s="115">
        <v>85655</v>
      </c>
      <c r="F41" s="116">
        <f t="shared" si="34"/>
        <v>0.9326139976481861</v>
      </c>
      <c r="G41" s="118">
        <v>68490</v>
      </c>
      <c r="H41" s="116">
        <f t="shared" si="35"/>
        <v>0.7996030587823244</v>
      </c>
      <c r="I41" s="117">
        <v>54455</v>
      </c>
      <c r="J41" s="116">
        <f t="shared" si="36"/>
        <v>0.7950795736603884</v>
      </c>
      <c r="K41" s="119">
        <f t="shared" si="37"/>
        <v>0.635748059074193</v>
      </c>
      <c r="L41" s="112"/>
      <c r="M41" s="109">
        <v>3</v>
      </c>
      <c r="N41" s="115">
        <v>32211</v>
      </c>
      <c r="O41" s="115">
        <v>37801</v>
      </c>
      <c r="P41" s="116">
        <f t="shared" si="38"/>
        <v>1.1735431995281116</v>
      </c>
      <c r="Q41" s="115">
        <v>36816</v>
      </c>
      <c r="R41" s="116">
        <f t="shared" si="39"/>
        <v>0.9739424882939605</v>
      </c>
      <c r="S41" s="117">
        <v>30736</v>
      </c>
      <c r="T41" s="116">
        <f t="shared" si="40"/>
        <v>0.8348544111255976</v>
      </c>
      <c r="U41" s="117">
        <v>28807</v>
      </c>
      <c r="V41" s="116">
        <f t="shared" si="41"/>
        <v>0.9372397188964081</v>
      </c>
      <c r="W41" s="119">
        <f t="shared" si="42"/>
        <v>0.7824587136027814</v>
      </c>
      <c r="Y41" s="109">
        <v>3</v>
      </c>
      <c r="Z41" s="120">
        <v>2510</v>
      </c>
      <c r="AA41" s="115">
        <v>2612</v>
      </c>
      <c r="AB41" s="169">
        <f t="shared" si="50"/>
        <v>1.0406374501992033</v>
      </c>
      <c r="AC41" s="115">
        <v>3232</v>
      </c>
      <c r="AD41" s="116">
        <f t="shared" si="43"/>
        <v>1.237366003062787</v>
      </c>
      <c r="AE41" s="117">
        <v>2853</v>
      </c>
      <c r="AF41" s="116">
        <f t="shared" si="44"/>
        <v>0.8827351485148515</v>
      </c>
      <c r="AG41" s="117">
        <v>2086</v>
      </c>
      <c r="AH41" s="116">
        <f t="shared" si="45"/>
        <v>0.7311601822642833</v>
      </c>
      <c r="AI41" s="119">
        <f t="shared" si="46"/>
        <v>0.6454207920792079</v>
      </c>
      <c r="AK41" s="109">
        <v>3</v>
      </c>
      <c r="AL41" s="120">
        <v>3811</v>
      </c>
      <c r="AM41" s="115">
        <v>2489</v>
      </c>
      <c r="AN41" s="116">
        <f t="shared" si="47"/>
        <v>0.6531094200997114</v>
      </c>
      <c r="AO41" s="115">
        <v>3155</v>
      </c>
      <c r="AP41" s="116">
        <f t="shared" si="48"/>
        <v>1.267577340297308</v>
      </c>
      <c r="AQ41" s="118">
        <v>3005</v>
      </c>
      <c r="AR41" s="116">
        <f t="shared" si="49"/>
        <v>0.9524564183835182</v>
      </c>
      <c r="AS41" s="117">
        <v>2727</v>
      </c>
      <c r="AT41" s="116">
        <f>AS41/AQ41</f>
        <v>0.9074875207986689</v>
      </c>
      <c r="AU41" s="119">
        <f>AS41/AO41</f>
        <v>0.8643423137876387</v>
      </c>
    </row>
    <row r="42" spans="1:47" s="151" customFormat="1" ht="12.75" customHeight="1">
      <c r="A42" s="109">
        <v>4</v>
      </c>
      <c r="B42" s="120">
        <v>52417</v>
      </c>
      <c r="C42" s="115">
        <v>60540</v>
      </c>
      <c r="D42" s="116">
        <f t="shared" si="33"/>
        <v>1.154968807829521</v>
      </c>
      <c r="E42" s="115">
        <v>58348</v>
      </c>
      <c r="F42" s="116">
        <f t="shared" si="34"/>
        <v>0.9637925338619094</v>
      </c>
      <c r="G42" s="118">
        <v>49121</v>
      </c>
      <c r="H42" s="116">
        <f t="shared" si="35"/>
        <v>0.841862617399054</v>
      </c>
      <c r="I42" s="125">
        <v>12482</v>
      </c>
      <c r="J42" s="116">
        <f t="shared" si="36"/>
        <v>0.2541072046578856</v>
      </c>
      <c r="K42" s="119">
        <f t="shared" si="37"/>
        <v>0.21392335641324467</v>
      </c>
      <c r="L42" s="112"/>
      <c r="M42" s="109">
        <v>4</v>
      </c>
      <c r="N42" s="115">
        <v>29734</v>
      </c>
      <c r="O42" s="115">
        <v>30930</v>
      </c>
      <c r="P42" s="116">
        <f t="shared" si="38"/>
        <v>1.0402233133786238</v>
      </c>
      <c r="Q42" s="115">
        <v>32115</v>
      </c>
      <c r="R42" s="116">
        <f t="shared" si="39"/>
        <v>1.0383123181377303</v>
      </c>
      <c r="S42" s="117">
        <v>28606</v>
      </c>
      <c r="T42" s="116">
        <f t="shared" si="40"/>
        <v>0.8907364160049821</v>
      </c>
      <c r="U42" s="125">
        <v>22945</v>
      </c>
      <c r="V42" s="124">
        <f t="shared" si="41"/>
        <v>0.8021044536111306</v>
      </c>
      <c r="W42" s="126">
        <f t="shared" si="42"/>
        <v>0.7144636462712128</v>
      </c>
      <c r="Y42" s="109">
        <v>4</v>
      </c>
      <c r="Z42" s="120">
        <v>1679</v>
      </c>
      <c r="AA42" s="115">
        <v>1819</v>
      </c>
      <c r="AB42" s="169">
        <f t="shared" si="50"/>
        <v>1.0833829660512209</v>
      </c>
      <c r="AC42" s="115">
        <v>1581</v>
      </c>
      <c r="AD42" s="116">
        <f t="shared" si="43"/>
        <v>0.8691588785046729</v>
      </c>
      <c r="AE42" s="117">
        <v>1625</v>
      </c>
      <c r="AF42" s="116">
        <f t="shared" si="44"/>
        <v>1.027830487033523</v>
      </c>
      <c r="AG42" s="125">
        <v>1394</v>
      </c>
      <c r="AH42" s="124">
        <f t="shared" si="45"/>
        <v>0.8578461538461538</v>
      </c>
      <c r="AI42" s="126">
        <f t="shared" si="46"/>
        <v>0.8817204301075269</v>
      </c>
      <c r="AK42" s="109">
        <v>4</v>
      </c>
      <c r="AL42" s="120">
        <v>2531</v>
      </c>
      <c r="AM42" s="115">
        <v>2666</v>
      </c>
      <c r="AN42" s="116">
        <f t="shared" si="47"/>
        <v>1.0533386013433426</v>
      </c>
      <c r="AO42" s="115">
        <v>2460</v>
      </c>
      <c r="AP42" s="116">
        <f t="shared" si="48"/>
        <v>0.9227306826706677</v>
      </c>
      <c r="AQ42" s="118">
        <v>2357</v>
      </c>
      <c r="AR42" s="116">
        <f t="shared" si="49"/>
        <v>0.958130081300813</v>
      </c>
      <c r="AS42" s="125">
        <v>2247</v>
      </c>
      <c r="AT42" s="124">
        <f>AS42/AQ42</f>
        <v>0.9533305048790836</v>
      </c>
      <c r="AU42" s="119">
        <f>AS42/AO42</f>
        <v>0.9134146341463415</v>
      </c>
    </row>
    <row r="43" spans="1:47" s="151" customFormat="1" ht="12.75" customHeight="1">
      <c r="A43" s="109">
        <v>5</v>
      </c>
      <c r="B43" s="120">
        <v>56751</v>
      </c>
      <c r="C43" s="115">
        <v>62152</v>
      </c>
      <c r="D43" s="116">
        <f t="shared" si="33"/>
        <v>1.0951701291607197</v>
      </c>
      <c r="E43" s="115">
        <v>58984</v>
      </c>
      <c r="F43" s="116">
        <f t="shared" si="34"/>
        <v>0.9490281889561076</v>
      </c>
      <c r="G43" s="118">
        <v>50522</v>
      </c>
      <c r="H43" s="116">
        <f t="shared" si="35"/>
        <v>0.8565373660653737</v>
      </c>
      <c r="I43" s="117">
        <v>7037</v>
      </c>
      <c r="J43" s="116">
        <f t="shared" si="36"/>
        <v>0.1392858556668382</v>
      </c>
      <c r="K43" s="121">
        <f t="shared" si="37"/>
        <v>0.1193035399430354</v>
      </c>
      <c r="L43" s="112"/>
      <c r="M43" s="109">
        <v>5</v>
      </c>
      <c r="N43" s="115">
        <v>27204</v>
      </c>
      <c r="O43" s="115">
        <v>25488</v>
      </c>
      <c r="P43" s="116">
        <f t="shared" si="38"/>
        <v>0.9369210410233789</v>
      </c>
      <c r="Q43" s="115">
        <v>25465</v>
      </c>
      <c r="R43" s="116">
        <f t="shared" si="39"/>
        <v>0.9990976145637163</v>
      </c>
      <c r="S43" s="117">
        <v>26221</v>
      </c>
      <c r="T43" s="116">
        <f t="shared" si="40"/>
        <v>1.0296878067936384</v>
      </c>
      <c r="U43" s="117">
        <v>17610</v>
      </c>
      <c r="V43" s="116">
        <f t="shared" si="41"/>
        <v>0.6715990999580489</v>
      </c>
      <c r="W43" s="121">
        <f t="shared" si="42"/>
        <v>0.6915374042803848</v>
      </c>
      <c r="Y43" s="109">
        <v>5</v>
      </c>
      <c r="Z43" s="120">
        <v>1415</v>
      </c>
      <c r="AA43" s="115">
        <v>1366</v>
      </c>
      <c r="AB43" s="169">
        <f t="shared" si="50"/>
        <v>0.9653710247349824</v>
      </c>
      <c r="AC43" s="115">
        <v>1421</v>
      </c>
      <c r="AD43" s="116">
        <f t="shared" si="43"/>
        <v>1.0402635431918008</v>
      </c>
      <c r="AE43" s="117">
        <v>1385</v>
      </c>
      <c r="AF43" s="116">
        <f t="shared" si="44"/>
        <v>0.9746657283603096</v>
      </c>
      <c r="AG43" s="117">
        <v>994</v>
      </c>
      <c r="AH43" s="116">
        <f t="shared" si="45"/>
        <v>0.7176895306859206</v>
      </c>
      <c r="AI43" s="119">
        <f t="shared" si="46"/>
        <v>0.6995073891625616</v>
      </c>
      <c r="AK43" s="109">
        <v>5</v>
      </c>
      <c r="AL43" s="120">
        <v>1658</v>
      </c>
      <c r="AM43" s="115">
        <v>2502</v>
      </c>
      <c r="AN43" s="116">
        <f t="shared" si="47"/>
        <v>1.509047044632087</v>
      </c>
      <c r="AO43" s="115">
        <v>2049</v>
      </c>
      <c r="AP43" s="116">
        <f t="shared" si="48"/>
        <v>0.8189448441247003</v>
      </c>
      <c r="AQ43" s="118">
        <v>1844</v>
      </c>
      <c r="AR43" s="116">
        <f t="shared" si="49"/>
        <v>0.8999511957052221</v>
      </c>
      <c r="AS43" s="117">
        <v>1659</v>
      </c>
      <c r="AT43" s="116">
        <f>AS43/AQ43</f>
        <v>0.8996746203904555</v>
      </c>
      <c r="AU43" s="121">
        <f>AS43/AO43</f>
        <v>0.8096632503660323</v>
      </c>
    </row>
    <row r="44" spans="1:47" s="151" customFormat="1" ht="12.75" customHeight="1" thickBot="1">
      <c r="A44" s="127">
        <v>6</v>
      </c>
      <c r="B44" s="133">
        <v>65468</v>
      </c>
      <c r="C44" s="128">
        <v>67977</v>
      </c>
      <c r="D44" s="129">
        <f t="shared" si="33"/>
        <v>1.0383240667196187</v>
      </c>
      <c r="E44" s="155">
        <v>64582</v>
      </c>
      <c r="F44" s="129">
        <f t="shared" si="34"/>
        <v>0.9500566368036247</v>
      </c>
      <c r="G44" s="131">
        <v>54852</v>
      </c>
      <c r="H44" s="129">
        <f t="shared" si="35"/>
        <v>0.8493388250596141</v>
      </c>
      <c r="I44" s="130">
        <v>13997</v>
      </c>
      <c r="J44" s="129">
        <f t="shared" si="36"/>
        <v>0.2551775687304018</v>
      </c>
      <c r="K44" s="158">
        <f t="shared" si="37"/>
        <v>0.2167322164070484</v>
      </c>
      <c r="L44" s="112"/>
      <c r="M44" s="127">
        <v>6</v>
      </c>
      <c r="N44" s="128">
        <v>25800</v>
      </c>
      <c r="O44" s="128">
        <v>27172</v>
      </c>
      <c r="P44" s="129">
        <f t="shared" si="38"/>
        <v>1.0531782945736434</v>
      </c>
      <c r="Q44" s="128">
        <v>27169</v>
      </c>
      <c r="R44" s="129">
        <f t="shared" si="39"/>
        <v>0.9998895922272928</v>
      </c>
      <c r="S44" s="130">
        <v>25916</v>
      </c>
      <c r="T44" s="140">
        <f t="shared" si="40"/>
        <v>0.9538812617321212</v>
      </c>
      <c r="U44" s="130">
        <v>19444</v>
      </c>
      <c r="V44" s="129">
        <f t="shared" si="41"/>
        <v>0.7502701034110202</v>
      </c>
      <c r="W44" s="158">
        <f t="shared" si="42"/>
        <v>0.715668592881593</v>
      </c>
      <c r="Y44" s="127">
        <v>6</v>
      </c>
      <c r="Z44" s="133">
        <v>1168</v>
      </c>
      <c r="AA44" s="128">
        <v>1283</v>
      </c>
      <c r="AB44" s="170">
        <f t="shared" si="50"/>
        <v>1.0984589041095891</v>
      </c>
      <c r="AC44" s="155">
        <v>1075</v>
      </c>
      <c r="AD44" s="140">
        <f t="shared" si="43"/>
        <v>0.8378799688230709</v>
      </c>
      <c r="AE44" s="130">
        <v>1105</v>
      </c>
      <c r="AF44" s="129">
        <f t="shared" si="44"/>
        <v>1.027906976744186</v>
      </c>
      <c r="AG44" s="130">
        <v>655</v>
      </c>
      <c r="AH44" s="129">
        <f t="shared" si="45"/>
        <v>0.5927601809954751</v>
      </c>
      <c r="AI44" s="158">
        <f t="shared" si="46"/>
        <v>0.6093023255813953</v>
      </c>
      <c r="AK44" s="127">
        <v>6</v>
      </c>
      <c r="AL44" s="133">
        <v>1642</v>
      </c>
      <c r="AM44" s="128">
        <v>2170</v>
      </c>
      <c r="AN44" s="129">
        <f t="shared" si="47"/>
        <v>1.3215590742996346</v>
      </c>
      <c r="AO44" s="155">
        <v>1697</v>
      </c>
      <c r="AP44" s="129">
        <f t="shared" si="48"/>
        <v>0.7820276497695853</v>
      </c>
      <c r="AQ44" s="131">
        <v>1567</v>
      </c>
      <c r="AR44" s="129">
        <f t="shared" si="49"/>
        <v>0.9233942251031232</v>
      </c>
      <c r="AS44" s="130"/>
      <c r="AT44" s="129"/>
      <c r="AU44" s="132"/>
    </row>
    <row r="45" spans="1:47" s="151" customFormat="1" ht="12.75" customHeight="1">
      <c r="A45" s="122">
        <v>7</v>
      </c>
      <c r="B45" s="136">
        <v>74359</v>
      </c>
      <c r="C45" s="123">
        <v>84634</v>
      </c>
      <c r="D45" s="124">
        <f t="shared" si="33"/>
        <v>1.1381809868341424</v>
      </c>
      <c r="E45" s="123">
        <v>76375</v>
      </c>
      <c r="F45" s="124">
        <f t="shared" si="34"/>
        <v>0.9024151050405275</v>
      </c>
      <c r="G45" s="134">
        <v>66529</v>
      </c>
      <c r="H45" s="124">
        <f t="shared" si="35"/>
        <v>0.8710834697217676</v>
      </c>
      <c r="I45" s="125"/>
      <c r="J45" s="124"/>
      <c r="K45" s="135"/>
      <c r="L45" s="112"/>
      <c r="M45" s="122">
        <v>7</v>
      </c>
      <c r="N45" s="123">
        <v>31802</v>
      </c>
      <c r="O45" s="123">
        <v>32503</v>
      </c>
      <c r="P45" s="124">
        <f t="shared" si="38"/>
        <v>1.0220426388277466</v>
      </c>
      <c r="Q45" s="123">
        <v>32490</v>
      </c>
      <c r="R45" s="124">
        <f t="shared" si="39"/>
        <v>0.9996000369196689</v>
      </c>
      <c r="S45" s="125">
        <v>31343</v>
      </c>
      <c r="T45" s="171">
        <f t="shared" si="40"/>
        <v>0.9646968297937827</v>
      </c>
      <c r="U45" s="125"/>
      <c r="V45" s="124"/>
      <c r="W45" s="135"/>
      <c r="Y45" s="122">
        <v>7</v>
      </c>
      <c r="Z45" s="136">
        <v>1686</v>
      </c>
      <c r="AA45" s="123">
        <v>1603</v>
      </c>
      <c r="AB45" s="172">
        <f t="shared" si="50"/>
        <v>0.9507710557532622</v>
      </c>
      <c r="AC45" s="123">
        <v>1636</v>
      </c>
      <c r="AD45" s="171">
        <f t="shared" si="43"/>
        <v>1.0205864004990644</v>
      </c>
      <c r="AE45" s="125">
        <v>1765</v>
      </c>
      <c r="AF45" s="124">
        <f t="shared" si="44"/>
        <v>1.0788508557457213</v>
      </c>
      <c r="AG45" s="125"/>
      <c r="AH45" s="124"/>
      <c r="AI45" s="135"/>
      <c r="AK45" s="122">
        <v>7</v>
      </c>
      <c r="AL45" s="136">
        <v>2284</v>
      </c>
      <c r="AM45" s="123">
        <v>2906</v>
      </c>
      <c r="AN45" s="124">
        <f t="shared" si="47"/>
        <v>1.2723292469352014</v>
      </c>
      <c r="AO45" s="123">
        <v>1923</v>
      </c>
      <c r="AP45" s="124">
        <f t="shared" si="48"/>
        <v>0.6617343427391603</v>
      </c>
      <c r="AQ45" s="134">
        <v>2239</v>
      </c>
      <c r="AR45" s="124">
        <f t="shared" si="49"/>
        <v>1.1643265730629224</v>
      </c>
      <c r="AS45" s="125"/>
      <c r="AT45" s="124"/>
      <c r="AU45" s="135"/>
    </row>
    <row r="46" spans="1:47" s="151" customFormat="1" ht="12.75" customHeight="1">
      <c r="A46" s="109">
        <v>8</v>
      </c>
      <c r="B46" s="120">
        <v>94967</v>
      </c>
      <c r="C46" s="115">
        <v>101785</v>
      </c>
      <c r="D46" s="116">
        <f t="shared" si="33"/>
        <v>1.0717933597986669</v>
      </c>
      <c r="E46" s="115">
        <v>92509</v>
      </c>
      <c r="F46" s="116">
        <f t="shared" si="34"/>
        <v>0.9088667288893255</v>
      </c>
      <c r="G46" s="118">
        <v>85604</v>
      </c>
      <c r="H46" s="116">
        <f t="shared" si="35"/>
        <v>0.9253586137564994</v>
      </c>
      <c r="I46" s="117"/>
      <c r="J46" s="116"/>
      <c r="K46" s="137"/>
      <c r="L46" s="112"/>
      <c r="M46" s="109">
        <v>8</v>
      </c>
      <c r="N46" s="115">
        <v>39161</v>
      </c>
      <c r="O46" s="115">
        <v>38732</v>
      </c>
      <c r="P46" s="116">
        <f t="shared" si="38"/>
        <v>0.9890452235642604</v>
      </c>
      <c r="Q46" s="115">
        <v>38720</v>
      </c>
      <c r="R46" s="116">
        <f t="shared" si="39"/>
        <v>0.9996901786636373</v>
      </c>
      <c r="S46" s="117">
        <v>38268</v>
      </c>
      <c r="T46" s="116">
        <f t="shared" si="40"/>
        <v>0.9883264462809918</v>
      </c>
      <c r="U46" s="117"/>
      <c r="V46" s="116"/>
      <c r="W46" s="137"/>
      <c r="Y46" s="109">
        <v>8</v>
      </c>
      <c r="Z46" s="120">
        <v>2138</v>
      </c>
      <c r="AA46" s="115">
        <v>2120</v>
      </c>
      <c r="AB46" s="169">
        <f t="shared" si="50"/>
        <v>0.9915809167446211</v>
      </c>
      <c r="AC46" s="115">
        <v>2716</v>
      </c>
      <c r="AD46" s="116">
        <f t="shared" si="43"/>
        <v>1.2811320754716982</v>
      </c>
      <c r="AE46" s="117">
        <v>2478</v>
      </c>
      <c r="AF46" s="116">
        <f t="shared" si="44"/>
        <v>0.9123711340206185</v>
      </c>
      <c r="AG46" s="117"/>
      <c r="AH46" s="116"/>
      <c r="AI46" s="137"/>
      <c r="AK46" s="109">
        <v>8</v>
      </c>
      <c r="AL46" s="120">
        <v>3300</v>
      </c>
      <c r="AM46" s="115">
        <v>3199</v>
      </c>
      <c r="AN46" s="116">
        <f t="shared" si="47"/>
        <v>0.9693939393939394</v>
      </c>
      <c r="AO46" s="115">
        <v>1846</v>
      </c>
      <c r="AP46" s="116">
        <f t="shared" si="48"/>
        <v>0.5770553297905595</v>
      </c>
      <c r="AQ46" s="118">
        <v>2083</v>
      </c>
      <c r="AR46" s="116">
        <f t="shared" si="49"/>
        <v>1.128385698808234</v>
      </c>
      <c r="AS46" s="117"/>
      <c r="AT46" s="116"/>
      <c r="AU46" s="137"/>
    </row>
    <row r="47" spans="1:47" s="151" customFormat="1" ht="12.75" customHeight="1">
      <c r="A47" s="109">
        <v>9</v>
      </c>
      <c r="B47" s="120">
        <v>83864</v>
      </c>
      <c r="C47" s="115">
        <v>89417</v>
      </c>
      <c r="D47" s="116">
        <f t="shared" si="33"/>
        <v>1.0662143470380616</v>
      </c>
      <c r="E47" s="115">
        <v>69850</v>
      </c>
      <c r="F47" s="116">
        <f t="shared" si="34"/>
        <v>0.7811713656239865</v>
      </c>
      <c r="G47" s="118">
        <v>77837</v>
      </c>
      <c r="H47" s="116">
        <f t="shared" si="35"/>
        <v>1.1143450250536864</v>
      </c>
      <c r="I47" s="117"/>
      <c r="J47" s="116"/>
      <c r="K47" s="137"/>
      <c r="L47" s="112"/>
      <c r="M47" s="109">
        <v>9</v>
      </c>
      <c r="N47" s="115">
        <v>39998</v>
      </c>
      <c r="O47" s="115">
        <v>27770</v>
      </c>
      <c r="P47" s="116">
        <f t="shared" si="38"/>
        <v>0.6942847142357118</v>
      </c>
      <c r="Q47" s="115">
        <v>27726</v>
      </c>
      <c r="R47" s="116">
        <f t="shared" si="39"/>
        <v>0.9984155563557796</v>
      </c>
      <c r="S47" s="117">
        <v>31759</v>
      </c>
      <c r="T47" s="116">
        <f t="shared" si="40"/>
        <v>1.1454591358291857</v>
      </c>
      <c r="U47" s="117"/>
      <c r="V47" s="116"/>
      <c r="W47" s="137"/>
      <c r="Y47" s="109">
        <v>9</v>
      </c>
      <c r="Z47" s="120">
        <v>2316</v>
      </c>
      <c r="AA47" s="115">
        <v>2096</v>
      </c>
      <c r="AB47" s="169">
        <f t="shared" si="50"/>
        <v>0.9050086355785838</v>
      </c>
      <c r="AC47" s="115">
        <v>1591</v>
      </c>
      <c r="AD47" s="116">
        <f t="shared" si="43"/>
        <v>0.7590648854961832</v>
      </c>
      <c r="AE47" s="117">
        <v>2485</v>
      </c>
      <c r="AF47" s="116">
        <f t="shared" si="44"/>
        <v>1.5619107479572596</v>
      </c>
      <c r="AG47" s="117"/>
      <c r="AH47" s="116"/>
      <c r="AI47" s="137"/>
      <c r="AK47" s="109">
        <v>9</v>
      </c>
      <c r="AL47" s="120">
        <v>3446</v>
      </c>
      <c r="AM47" s="115">
        <v>3304</v>
      </c>
      <c r="AN47" s="116">
        <f t="shared" si="47"/>
        <v>0.958792803250145</v>
      </c>
      <c r="AO47" s="115">
        <v>2273</v>
      </c>
      <c r="AP47" s="116">
        <f t="shared" si="48"/>
        <v>0.687953995157385</v>
      </c>
      <c r="AQ47" s="118">
        <v>2938</v>
      </c>
      <c r="AR47" s="116">
        <f t="shared" si="49"/>
        <v>1.2925648922129345</v>
      </c>
      <c r="AS47" s="117"/>
      <c r="AT47" s="116"/>
      <c r="AU47" s="137"/>
    </row>
    <row r="48" spans="1:47" s="151" customFormat="1" ht="12.75" customHeight="1">
      <c r="A48" s="109">
        <v>10</v>
      </c>
      <c r="B48" s="120">
        <v>67930</v>
      </c>
      <c r="C48" s="115">
        <v>73383</v>
      </c>
      <c r="D48" s="116">
        <f t="shared" si="33"/>
        <v>1.080273811276314</v>
      </c>
      <c r="E48" s="115">
        <v>35970</v>
      </c>
      <c r="F48" s="116">
        <f t="shared" si="34"/>
        <v>0.49016802256653447</v>
      </c>
      <c r="G48" s="118">
        <v>58466</v>
      </c>
      <c r="H48" s="116">
        <f t="shared" si="35"/>
        <v>1.625410063942174</v>
      </c>
      <c r="I48" s="117"/>
      <c r="J48" s="116"/>
      <c r="K48" s="137"/>
      <c r="L48" s="112"/>
      <c r="M48" s="109">
        <v>10</v>
      </c>
      <c r="N48" s="115">
        <v>32248</v>
      </c>
      <c r="O48" s="115">
        <v>26861</v>
      </c>
      <c r="P48" s="116">
        <f t="shared" si="38"/>
        <v>0.8329508806747705</v>
      </c>
      <c r="Q48" s="115">
        <v>17970</v>
      </c>
      <c r="R48" s="116">
        <f t="shared" si="39"/>
        <v>0.6689996649417371</v>
      </c>
      <c r="S48" s="117">
        <v>25540</v>
      </c>
      <c r="T48" s="116">
        <f t="shared" si="40"/>
        <v>1.4212576516416249</v>
      </c>
      <c r="U48" s="117"/>
      <c r="V48" s="116"/>
      <c r="W48" s="137"/>
      <c r="Y48" s="109">
        <v>10</v>
      </c>
      <c r="Z48" s="120">
        <v>1274</v>
      </c>
      <c r="AA48" s="115">
        <v>1459</v>
      </c>
      <c r="AB48" s="169">
        <f t="shared" si="50"/>
        <v>1.1452119309262165</v>
      </c>
      <c r="AC48" s="115">
        <v>1044</v>
      </c>
      <c r="AD48" s="116">
        <f t="shared" si="43"/>
        <v>0.7155586017820424</v>
      </c>
      <c r="AE48" s="117">
        <v>1634</v>
      </c>
      <c r="AF48" s="116">
        <f t="shared" si="44"/>
        <v>1.5651340996168583</v>
      </c>
      <c r="AG48" s="117"/>
      <c r="AH48" s="116"/>
      <c r="AI48" s="137"/>
      <c r="AK48" s="109">
        <v>10</v>
      </c>
      <c r="AL48" s="120">
        <v>1852</v>
      </c>
      <c r="AM48" s="115">
        <v>2305</v>
      </c>
      <c r="AN48" s="116">
        <f t="shared" si="47"/>
        <v>1.2446004319654427</v>
      </c>
      <c r="AO48" s="115">
        <v>2095</v>
      </c>
      <c r="AP48" s="116">
        <f t="shared" si="48"/>
        <v>0.9088937093275488</v>
      </c>
      <c r="AQ48" s="118">
        <v>2085</v>
      </c>
      <c r="AR48" s="116">
        <f t="shared" si="49"/>
        <v>0.9952267303102625</v>
      </c>
      <c r="AS48" s="117"/>
      <c r="AT48" s="116"/>
      <c r="AU48" s="137"/>
    </row>
    <row r="49" spans="1:47" s="151" customFormat="1" ht="12.75" customHeight="1">
      <c r="A49" s="109">
        <v>11</v>
      </c>
      <c r="B49" s="120">
        <v>76513</v>
      </c>
      <c r="C49" s="115">
        <v>80889</v>
      </c>
      <c r="D49" s="116">
        <f t="shared" si="33"/>
        <v>1.0571928953249774</v>
      </c>
      <c r="E49" s="115">
        <v>32294</v>
      </c>
      <c r="F49" s="116">
        <f t="shared" si="34"/>
        <v>0.39923846258452944</v>
      </c>
      <c r="G49" s="118">
        <v>54243</v>
      </c>
      <c r="H49" s="116">
        <f t="shared" si="35"/>
        <v>1.6796618566916455</v>
      </c>
      <c r="I49" s="117"/>
      <c r="J49" s="116"/>
      <c r="K49" s="137"/>
      <c r="L49" s="112"/>
      <c r="M49" s="109">
        <v>11</v>
      </c>
      <c r="N49" s="115">
        <v>32195</v>
      </c>
      <c r="O49" s="115">
        <v>28811</v>
      </c>
      <c r="P49" s="116">
        <f t="shared" si="38"/>
        <v>0.8948905109489051</v>
      </c>
      <c r="Q49" s="115">
        <v>18122</v>
      </c>
      <c r="R49" s="116">
        <f t="shared" si="39"/>
        <v>0.6289958696331263</v>
      </c>
      <c r="S49" s="117">
        <v>21918</v>
      </c>
      <c r="T49" s="116">
        <f t="shared" si="40"/>
        <v>1.2094691535150646</v>
      </c>
      <c r="U49" s="117"/>
      <c r="V49" s="116"/>
      <c r="W49" s="137"/>
      <c r="Y49" s="109">
        <v>11</v>
      </c>
      <c r="Z49" s="120">
        <v>1696</v>
      </c>
      <c r="AA49" s="115">
        <v>1768</v>
      </c>
      <c r="AB49" s="169">
        <f t="shared" si="50"/>
        <v>1.0424528301886793</v>
      </c>
      <c r="AC49" s="115">
        <v>1304</v>
      </c>
      <c r="AD49" s="116">
        <f t="shared" si="43"/>
        <v>0.7375565610859729</v>
      </c>
      <c r="AE49" s="117">
        <v>1343</v>
      </c>
      <c r="AF49" s="116">
        <f t="shared" si="44"/>
        <v>1.0299079754601228</v>
      </c>
      <c r="AG49" s="117"/>
      <c r="AH49" s="116"/>
      <c r="AI49" s="137"/>
      <c r="AK49" s="109">
        <v>11</v>
      </c>
      <c r="AL49" s="120">
        <v>2422</v>
      </c>
      <c r="AM49" s="115">
        <v>2533</v>
      </c>
      <c r="AN49" s="116">
        <f t="shared" si="47"/>
        <v>1.045829892650702</v>
      </c>
      <c r="AO49" s="115">
        <v>2586</v>
      </c>
      <c r="AP49" s="116">
        <f t="shared" si="48"/>
        <v>1.0209238057639163</v>
      </c>
      <c r="AQ49" s="118">
        <v>2003</v>
      </c>
      <c r="AR49" s="116">
        <f t="shared" si="49"/>
        <v>0.7745552977571539</v>
      </c>
      <c r="AS49" s="117"/>
      <c r="AT49" s="116"/>
      <c r="AU49" s="137"/>
    </row>
    <row r="50" spans="1:47" s="151" customFormat="1" ht="12.75" customHeight="1" thickBot="1">
      <c r="A50" s="127">
        <v>12</v>
      </c>
      <c r="B50" s="133">
        <v>72312</v>
      </c>
      <c r="C50" s="128">
        <v>73898</v>
      </c>
      <c r="D50" s="129">
        <f t="shared" si="33"/>
        <v>1.0219327359221153</v>
      </c>
      <c r="E50" s="128">
        <v>43483</v>
      </c>
      <c r="F50" s="116">
        <f t="shared" si="34"/>
        <v>0.58841917237273</v>
      </c>
      <c r="G50" s="141">
        <v>60302</v>
      </c>
      <c r="H50" s="140">
        <f t="shared" si="35"/>
        <v>1.3867948393625096</v>
      </c>
      <c r="I50" s="139"/>
      <c r="J50" s="140"/>
      <c r="K50" s="142"/>
      <c r="L50" s="112"/>
      <c r="M50" s="127">
        <v>12</v>
      </c>
      <c r="N50" s="128">
        <v>31902</v>
      </c>
      <c r="O50" s="128">
        <v>41921</v>
      </c>
      <c r="P50" s="129">
        <f t="shared" si="38"/>
        <v>1.3140555451068898</v>
      </c>
      <c r="Q50" s="128">
        <v>24080</v>
      </c>
      <c r="R50" s="129">
        <f t="shared" si="39"/>
        <v>0.5744137782972735</v>
      </c>
      <c r="S50" s="139">
        <v>29559</v>
      </c>
      <c r="T50" s="129">
        <f t="shared" si="40"/>
        <v>1.2275332225913622</v>
      </c>
      <c r="U50" s="139"/>
      <c r="V50" s="140"/>
      <c r="W50" s="142"/>
      <c r="Y50" s="127">
        <v>12</v>
      </c>
      <c r="Z50" s="133">
        <v>1378</v>
      </c>
      <c r="AA50" s="128">
        <v>2067</v>
      </c>
      <c r="AB50" s="170">
        <f t="shared" si="50"/>
        <v>1.5</v>
      </c>
      <c r="AC50" s="128">
        <v>2059</v>
      </c>
      <c r="AD50" s="129">
        <f t="shared" si="43"/>
        <v>0.996129656507015</v>
      </c>
      <c r="AE50" s="139">
        <v>2386</v>
      </c>
      <c r="AF50" s="140">
        <f t="shared" si="44"/>
        <v>1.1588149587178243</v>
      </c>
      <c r="AG50" s="139"/>
      <c r="AH50" s="140"/>
      <c r="AI50" s="142"/>
      <c r="AK50" s="127">
        <v>12</v>
      </c>
      <c r="AL50" s="133">
        <v>2331</v>
      </c>
      <c r="AM50" s="128">
        <v>2740</v>
      </c>
      <c r="AN50" s="129">
        <f t="shared" si="47"/>
        <v>1.1754611754611755</v>
      </c>
      <c r="AO50" s="128">
        <v>2751</v>
      </c>
      <c r="AP50" s="129">
        <f t="shared" si="48"/>
        <v>1.004014598540146</v>
      </c>
      <c r="AQ50" s="141">
        <v>2281</v>
      </c>
      <c r="AR50" s="140">
        <f t="shared" si="49"/>
        <v>0.8291530352599055</v>
      </c>
      <c r="AS50" s="139"/>
      <c r="AT50" s="140"/>
      <c r="AU50" s="142"/>
    </row>
    <row r="51" spans="1:47" s="151" customFormat="1" ht="12.75" customHeight="1" thickBot="1">
      <c r="A51" s="93" t="s">
        <v>54</v>
      </c>
      <c r="B51" s="94">
        <f>SUM(B39:B40)</f>
        <v>131151</v>
      </c>
      <c r="C51" s="95">
        <f>SUM(C39:C40)</f>
        <v>143376</v>
      </c>
      <c r="D51" s="96">
        <f t="shared" si="33"/>
        <v>1.0932131665027336</v>
      </c>
      <c r="E51" s="97">
        <f>SUM(E39:E44)</f>
        <v>405285</v>
      </c>
      <c r="F51" s="96">
        <f t="shared" si="34"/>
        <v>2.826728322731838</v>
      </c>
      <c r="G51" s="98">
        <f>SUM(G39:G44)</f>
        <v>319766</v>
      </c>
      <c r="H51" s="96">
        <f t="shared" si="35"/>
        <v>0.7889904635009931</v>
      </c>
      <c r="I51" s="99">
        <f>SUM(I39:I44)</f>
        <v>191502</v>
      </c>
      <c r="J51" s="96">
        <f>I51/G51</f>
        <v>0.5988816822301308</v>
      </c>
      <c r="K51" s="104">
        <f>I51/E51</f>
        <v>0.47251193604500535</v>
      </c>
      <c r="L51" s="112"/>
      <c r="M51" s="103" t="s">
        <v>54</v>
      </c>
      <c r="N51" s="94">
        <f>SUM(N39:N41)</f>
        <v>97469</v>
      </c>
      <c r="O51" s="94">
        <f>SUM(O39:O41)</f>
        <v>110329</v>
      </c>
      <c r="P51" s="102">
        <f t="shared" si="38"/>
        <v>1.1319393858560158</v>
      </c>
      <c r="Q51" s="94">
        <f>SUM(Q39:Q44)</f>
        <v>184732</v>
      </c>
      <c r="R51" s="102">
        <f>SUM(Q51/O51)</f>
        <v>1.6743739180088644</v>
      </c>
      <c r="S51" s="99">
        <f>SUM(S39:S44)</f>
        <v>163480</v>
      </c>
      <c r="T51" s="96">
        <f>S51/Q51</f>
        <v>0.8849576684061234</v>
      </c>
      <c r="U51" s="99">
        <f>SUM(U39:U44)</f>
        <v>147884</v>
      </c>
      <c r="V51" s="96">
        <f>U51/S51</f>
        <v>0.9045999510643504</v>
      </c>
      <c r="W51" s="104">
        <f>U51/Q51</f>
        <v>0.8005326635342009</v>
      </c>
      <c r="Y51" s="93" t="s">
        <v>54</v>
      </c>
      <c r="Z51" s="94">
        <f>SUM(Z39:Z41)</f>
        <v>7324</v>
      </c>
      <c r="AA51" s="95">
        <f>SUM(AA39:AA41)</f>
        <v>6127</v>
      </c>
      <c r="AB51" s="105">
        <f t="shared" si="50"/>
        <v>0.8365647187329328</v>
      </c>
      <c r="AC51" s="106">
        <f>SUM(AC39:AC44)</f>
        <v>12053</v>
      </c>
      <c r="AD51" s="96">
        <f>SUM(AC51/AA51)</f>
        <v>1.9671943855067733</v>
      </c>
      <c r="AE51" s="99">
        <f>SUM(AE39:AE44)</f>
        <v>11657</v>
      </c>
      <c r="AF51" s="96">
        <f>AE51/AC51</f>
        <v>0.9671451091014686</v>
      </c>
      <c r="AG51" s="99">
        <f>SUM(AG39:AG44)</f>
        <v>9790</v>
      </c>
      <c r="AH51" s="96">
        <f>AG51/AE51</f>
        <v>0.8398387235137685</v>
      </c>
      <c r="AI51" s="104">
        <f>AG51/AC51</f>
        <v>0.8122459138803617</v>
      </c>
      <c r="AK51" s="93" t="s">
        <v>60</v>
      </c>
      <c r="AL51" s="94">
        <f>SUM(AL39:AL41)</f>
        <v>9551</v>
      </c>
      <c r="AM51" s="95">
        <f>SUM(AM39:AM41)</f>
        <v>6726</v>
      </c>
      <c r="AN51" s="96">
        <f t="shared" si="47"/>
        <v>0.7042194534603706</v>
      </c>
      <c r="AO51" s="106">
        <f>SUM(AO39:AO43)</f>
        <v>12783</v>
      </c>
      <c r="AP51" s="96">
        <f>SUM(AO51/AM51)</f>
        <v>1.900535236396075</v>
      </c>
      <c r="AQ51" s="98">
        <f>SUM(AQ39:AQ43)</f>
        <v>12006</v>
      </c>
      <c r="AR51" s="96">
        <f>AQ51/AO51</f>
        <v>0.9392161464444966</v>
      </c>
      <c r="AS51" s="99">
        <f>SUM(AS39:AS43)</f>
        <v>10805</v>
      </c>
      <c r="AT51" s="96">
        <f>AS51/AQ51</f>
        <v>0.8999666833250042</v>
      </c>
      <c r="AU51" s="104">
        <f>AS51/AO51</f>
        <v>0.845263240240945</v>
      </c>
    </row>
    <row r="52" spans="1:47" s="151" customFormat="1" ht="12.75" customHeight="1">
      <c r="A52" s="122" t="s">
        <v>22</v>
      </c>
      <c r="B52" s="123">
        <f>SUM(B39:B50)</f>
        <v>860662</v>
      </c>
      <c r="C52" s="123">
        <f>SUM(C39:C50)</f>
        <v>929895</v>
      </c>
      <c r="D52" s="124">
        <f t="shared" si="33"/>
        <v>1.0804415670727883</v>
      </c>
      <c r="E52" s="123">
        <f>SUM(E39:E50)</f>
        <v>755766</v>
      </c>
      <c r="F52" s="124">
        <f t="shared" si="34"/>
        <v>0.8127433742519317</v>
      </c>
      <c r="G52" s="134">
        <f>SUM(G39:G50)</f>
        <v>722747</v>
      </c>
      <c r="H52" s="124">
        <f t="shared" si="35"/>
        <v>0.9563105511494299</v>
      </c>
      <c r="I52" s="125"/>
      <c r="J52" s="124"/>
      <c r="K52" s="135"/>
      <c r="L52" s="112"/>
      <c r="M52" s="122" t="s">
        <v>22</v>
      </c>
      <c r="N52" s="123">
        <f>SUM(N39:N50)</f>
        <v>387513</v>
      </c>
      <c r="O52" s="123">
        <v>390517</v>
      </c>
      <c r="P52" s="124">
        <f t="shared" si="38"/>
        <v>1.0077519979974865</v>
      </c>
      <c r="Q52" s="123">
        <f>SUM(Q39:Q50)</f>
        <v>343840</v>
      </c>
      <c r="R52" s="124">
        <f>Q52/O52</f>
        <v>0.8804738334054599</v>
      </c>
      <c r="S52" s="125">
        <f>SUM(S39:S50)</f>
        <v>341867</v>
      </c>
      <c r="T52" s="171">
        <f>S52/Q52</f>
        <v>0.9942618659841786</v>
      </c>
      <c r="U52" s="125"/>
      <c r="V52" s="124"/>
      <c r="W52" s="135"/>
      <c r="Y52" s="122" t="s">
        <v>22</v>
      </c>
      <c r="Z52" s="123">
        <f>SUM(Z39:Z50)</f>
        <v>22074</v>
      </c>
      <c r="AA52" s="123">
        <f>SUM(AA39:AA50)</f>
        <v>21708</v>
      </c>
      <c r="AB52" s="173">
        <f t="shared" si="50"/>
        <v>0.983419407447676</v>
      </c>
      <c r="AC52" s="123">
        <f>SUM(AC39:AC50)</f>
        <v>22403</v>
      </c>
      <c r="AD52" s="124">
        <f>SUM(AC52/AA52)</f>
        <v>1.0320158466924636</v>
      </c>
      <c r="AE52" s="125">
        <f>SUM(AE39:AE50)</f>
        <v>23748</v>
      </c>
      <c r="AF52" s="124">
        <f>AE52/AC52</f>
        <v>1.0600366022407712</v>
      </c>
      <c r="AG52" s="125"/>
      <c r="AH52" s="124"/>
      <c r="AI52" s="135"/>
      <c r="AK52" s="122" t="s">
        <v>22</v>
      </c>
      <c r="AL52" s="123">
        <f>SUM(AL39:AL50)</f>
        <v>31017</v>
      </c>
      <c r="AM52" s="123">
        <f>SUM(AM39:AM50)</f>
        <v>31051</v>
      </c>
      <c r="AN52" s="124">
        <f t="shared" si="47"/>
        <v>1.001096173066383</v>
      </c>
      <c r="AO52" s="123">
        <f>SUM(AO39:AO50)</f>
        <v>27954</v>
      </c>
      <c r="AP52" s="124">
        <f>SUM(AO52/AM52)</f>
        <v>0.9002608611638917</v>
      </c>
      <c r="AQ52" s="134">
        <f>SUM(AQ39:AQ50)</f>
        <v>27202</v>
      </c>
      <c r="AR52" s="124">
        <f>AQ52/AO52</f>
        <v>0.9730986620877156</v>
      </c>
      <c r="AS52" s="125"/>
      <c r="AT52" s="124"/>
      <c r="AU52" s="135"/>
    </row>
    <row r="53" spans="1:47" ht="12.75" customHeight="1">
      <c r="A53" s="8" t="s">
        <v>18</v>
      </c>
      <c r="B53" s="8"/>
      <c r="C53" s="8"/>
      <c r="D53" s="8"/>
      <c r="E53" s="13"/>
      <c r="F53" s="14"/>
      <c r="G53" s="15"/>
      <c r="H53" s="14"/>
      <c r="I53" s="14"/>
      <c r="J53" s="14"/>
      <c r="K53" s="14"/>
      <c r="L53" s="8"/>
      <c r="M53" s="8" t="s">
        <v>33</v>
      </c>
      <c r="N53" s="8"/>
      <c r="O53" s="8"/>
      <c r="P53" s="8"/>
      <c r="Q53" s="8"/>
      <c r="R53" s="8"/>
      <c r="S53" s="8"/>
      <c r="T53" s="8"/>
      <c r="U53" s="8"/>
      <c r="V53" s="8"/>
      <c r="W53" s="8"/>
      <c r="Y53" s="8" t="s">
        <v>36</v>
      </c>
      <c r="Z53" s="8"/>
      <c r="AA53" s="8"/>
      <c r="AB53" s="8"/>
      <c r="AC53" s="13"/>
      <c r="AD53" s="14"/>
      <c r="AE53" s="14"/>
      <c r="AF53" s="14"/>
      <c r="AG53" s="8"/>
      <c r="AH53" s="8"/>
      <c r="AK53" s="8" t="s">
        <v>51</v>
      </c>
      <c r="AL53" s="8"/>
      <c r="AM53" s="8"/>
      <c r="AN53" s="8"/>
      <c r="AO53" s="8"/>
      <c r="AP53" s="8"/>
      <c r="AQ53" s="9"/>
      <c r="AR53" s="8"/>
      <c r="AS53" s="8"/>
      <c r="AT53" s="8"/>
      <c r="AU53" s="8"/>
    </row>
    <row r="54" spans="1:46" ht="1.5" customHeight="1">
      <c r="A54" s="84" t="s">
        <v>13</v>
      </c>
      <c r="B54" s="85"/>
      <c r="C54" s="85"/>
      <c r="D54" s="85"/>
      <c r="E54" s="85"/>
      <c r="F54" s="85"/>
      <c r="G54" s="86"/>
      <c r="H54" s="85"/>
      <c r="I54" s="85"/>
      <c r="J54" s="85"/>
      <c r="K54" s="85"/>
      <c r="L54" s="8"/>
      <c r="S54" s="5"/>
      <c r="AE54" s="5"/>
      <c r="AK54" s="1"/>
      <c r="AO54" s="4"/>
      <c r="AP54" s="3"/>
      <c r="AQ54" s="7"/>
      <c r="AR54" s="3"/>
      <c r="AS54" s="3"/>
      <c r="AT54" s="3"/>
    </row>
    <row r="55" spans="1:47" s="8" customFormat="1" ht="12.75">
      <c r="A55" s="84" t="s">
        <v>15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M55" s="84" t="s">
        <v>28</v>
      </c>
      <c r="N55" s="85"/>
      <c r="O55" s="85"/>
      <c r="P55" s="85"/>
      <c r="Q55" s="85"/>
      <c r="R55" s="85"/>
      <c r="S55" s="86"/>
      <c r="T55" s="85"/>
      <c r="U55" s="85"/>
      <c r="V55" s="85"/>
      <c r="W55" s="85"/>
      <c r="Y55" s="84" t="s">
        <v>29</v>
      </c>
      <c r="Z55" s="85"/>
      <c r="AA55" s="85"/>
      <c r="AB55" s="85"/>
      <c r="AC55" s="85"/>
      <c r="AD55" s="85"/>
      <c r="AE55" s="86"/>
      <c r="AF55" s="87"/>
      <c r="AG55" s="87"/>
      <c r="AH55" s="87"/>
      <c r="AI55" s="87"/>
      <c r="AK55" s="178" t="s">
        <v>44</v>
      </c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</row>
    <row r="56" spans="1:47" s="1" customFormat="1" ht="13.5" customHeight="1">
      <c r="A56" s="16" t="s">
        <v>6</v>
      </c>
      <c r="B56" s="21" t="s">
        <v>7</v>
      </c>
      <c r="C56" s="16" t="s">
        <v>8</v>
      </c>
      <c r="D56" s="20" t="s">
        <v>9</v>
      </c>
      <c r="E56" s="16" t="s">
        <v>21</v>
      </c>
      <c r="F56" s="20" t="s">
        <v>9</v>
      </c>
      <c r="G56" s="20" t="s">
        <v>39</v>
      </c>
      <c r="H56" s="20" t="s">
        <v>40</v>
      </c>
      <c r="I56" s="20" t="s">
        <v>45</v>
      </c>
      <c r="J56" s="20" t="s">
        <v>40</v>
      </c>
      <c r="K56" s="16" t="s">
        <v>0</v>
      </c>
      <c r="M56" s="16" t="s">
        <v>6</v>
      </c>
      <c r="N56" s="21" t="s">
        <v>42</v>
      </c>
      <c r="O56" s="16" t="s">
        <v>8</v>
      </c>
      <c r="P56" s="20" t="s">
        <v>9</v>
      </c>
      <c r="Q56" s="16" t="s">
        <v>21</v>
      </c>
      <c r="R56" s="20" t="s">
        <v>9</v>
      </c>
      <c r="S56" s="22" t="s">
        <v>39</v>
      </c>
      <c r="T56" s="20" t="s">
        <v>40</v>
      </c>
      <c r="U56" s="20" t="s">
        <v>45</v>
      </c>
      <c r="V56" s="20" t="s">
        <v>40</v>
      </c>
      <c r="W56" s="16" t="s">
        <v>0</v>
      </c>
      <c r="Y56" s="16" t="s">
        <v>6</v>
      </c>
      <c r="Z56" s="21" t="s">
        <v>7</v>
      </c>
      <c r="AA56" s="16" t="s">
        <v>8</v>
      </c>
      <c r="AB56" s="20" t="s">
        <v>9</v>
      </c>
      <c r="AC56" s="16" t="s">
        <v>21</v>
      </c>
      <c r="AD56" s="20" t="s">
        <v>9</v>
      </c>
      <c r="AE56" s="22" t="s">
        <v>39</v>
      </c>
      <c r="AF56" s="23" t="s">
        <v>40</v>
      </c>
      <c r="AG56" s="20" t="s">
        <v>45</v>
      </c>
      <c r="AH56" s="20" t="s">
        <v>40</v>
      </c>
      <c r="AI56" s="16" t="s">
        <v>0</v>
      </c>
      <c r="AK56" s="16" t="s">
        <v>6</v>
      </c>
      <c r="AL56" s="21" t="s">
        <v>7</v>
      </c>
      <c r="AM56" s="16" t="s">
        <v>8</v>
      </c>
      <c r="AN56" s="20" t="s">
        <v>9</v>
      </c>
      <c r="AO56" s="16" t="s">
        <v>21</v>
      </c>
      <c r="AP56" s="20" t="s">
        <v>9</v>
      </c>
      <c r="AQ56" s="22" t="s">
        <v>39</v>
      </c>
      <c r="AR56" s="20" t="s">
        <v>40</v>
      </c>
      <c r="AS56" s="20" t="s">
        <v>45</v>
      </c>
      <c r="AT56" s="20" t="s">
        <v>40</v>
      </c>
      <c r="AU56" s="16" t="s">
        <v>0</v>
      </c>
    </row>
    <row r="57" spans="1:47" s="1" customFormat="1" ht="12.75" customHeight="1">
      <c r="A57" s="16">
        <v>1</v>
      </c>
      <c r="B57" s="24">
        <v>60616</v>
      </c>
      <c r="C57" s="24">
        <v>50261</v>
      </c>
      <c r="D57" s="25">
        <f aca="true" t="shared" si="51" ref="D57:D70">SUM(C57/B57)</f>
        <v>0.8291705160353702</v>
      </c>
      <c r="E57" s="24">
        <v>58694</v>
      </c>
      <c r="F57" s="25">
        <f aca="true" t="shared" si="52" ref="F57:F68">SUM(E57/C57)</f>
        <v>1.1677841666500866</v>
      </c>
      <c r="G57" s="26">
        <v>51488</v>
      </c>
      <c r="H57" s="25">
        <f aca="true" t="shared" si="53" ref="H57:H67">G57/E57</f>
        <v>0.8772276552969639</v>
      </c>
      <c r="I57" s="26">
        <v>57400</v>
      </c>
      <c r="J57" s="25">
        <f aca="true" t="shared" si="54" ref="J57:J62">I57/G57</f>
        <v>1.1148228713486639</v>
      </c>
      <c r="K57" s="100">
        <v>0.995</v>
      </c>
      <c r="M57" s="16">
        <v>1</v>
      </c>
      <c r="N57" s="24">
        <v>13696</v>
      </c>
      <c r="O57" s="24">
        <v>13362</v>
      </c>
      <c r="P57" s="25">
        <f aca="true" t="shared" si="55" ref="P57:P70">SUM(O57/N57)</f>
        <v>0.9756133177570093</v>
      </c>
      <c r="Q57" s="24">
        <v>16000</v>
      </c>
      <c r="R57" s="25">
        <f aca="true" t="shared" si="56" ref="R57:R68">SUM(Q57/O57)</f>
        <v>1.197425535099536</v>
      </c>
      <c r="S57" s="55">
        <v>14469</v>
      </c>
      <c r="T57" s="25">
        <f aca="true" t="shared" si="57" ref="T57:T68">S57/Q57</f>
        <v>0.9043125</v>
      </c>
      <c r="U57" s="26">
        <v>15732</v>
      </c>
      <c r="V57" s="25">
        <f>U57/S57</f>
        <v>1.0872900684221438</v>
      </c>
      <c r="W57" s="100">
        <f aca="true" t="shared" si="58" ref="W57:W62">U57/Q57</f>
        <v>0.98325</v>
      </c>
      <c r="Y57" s="16">
        <v>1</v>
      </c>
      <c r="Z57" s="24">
        <v>2863</v>
      </c>
      <c r="AA57" s="24">
        <v>2738</v>
      </c>
      <c r="AB57" s="25">
        <f aca="true" t="shared" si="59" ref="AB57:AB70">SUM(AA57/Z57)</f>
        <v>0.9563395040167656</v>
      </c>
      <c r="AC57" s="27">
        <v>1696</v>
      </c>
      <c r="AD57" s="28">
        <f aca="true" t="shared" si="60" ref="AD57:AD68">SUM(AC57/AA57)</f>
        <v>0.6194302410518627</v>
      </c>
      <c r="AE57" s="29">
        <v>1939</v>
      </c>
      <c r="AF57" s="28">
        <f aca="true" t="shared" si="61" ref="AF57:AF68">AE57/AC57</f>
        <v>1.1432783018867925</v>
      </c>
      <c r="AG57" s="26">
        <v>1678</v>
      </c>
      <c r="AH57" s="25">
        <f>AG57/AE57</f>
        <v>0.8653945332645694</v>
      </c>
      <c r="AI57" s="100">
        <f>AG57/AC57</f>
        <v>0.9893867924528302</v>
      </c>
      <c r="AK57" s="16">
        <v>1</v>
      </c>
      <c r="AL57" s="24">
        <v>17594</v>
      </c>
      <c r="AM57" s="24">
        <v>16807</v>
      </c>
      <c r="AN57" s="25">
        <f aca="true" t="shared" si="62" ref="AN57:AN70">SUM(AM57/AL57)</f>
        <v>0.9552688416505627</v>
      </c>
      <c r="AO57" s="24">
        <v>18124</v>
      </c>
      <c r="AP57" s="25">
        <f aca="true" t="shared" si="63" ref="AP57:AP68">SUM(AO57/AM57)</f>
        <v>1.0783602070565836</v>
      </c>
      <c r="AQ57" s="26">
        <v>14457</v>
      </c>
      <c r="AR57" s="25">
        <f aca="true" t="shared" si="64" ref="AR57:AR68">AQ57/AO57</f>
        <v>0.7976715956742441</v>
      </c>
      <c r="AS57" s="26">
        <v>15906</v>
      </c>
      <c r="AT57" s="25">
        <f>AS57/AQ57</f>
        <v>1.1002282631251297</v>
      </c>
      <c r="AU57" s="100">
        <f>AS57/AO57</f>
        <v>0.8776208342529243</v>
      </c>
    </row>
    <row r="58" spans="1:47" s="1" customFormat="1" ht="12.75" customHeight="1">
      <c r="A58" s="16">
        <v>2</v>
      </c>
      <c r="B58" s="24">
        <v>61805</v>
      </c>
      <c r="C58" s="24">
        <v>68456</v>
      </c>
      <c r="D58" s="25">
        <f t="shared" si="51"/>
        <v>1.1076126526980017</v>
      </c>
      <c r="E58" s="24">
        <v>64792</v>
      </c>
      <c r="F58" s="25">
        <f t="shared" si="52"/>
        <v>0.9464765688909664</v>
      </c>
      <c r="G58" s="26">
        <v>56512</v>
      </c>
      <c r="H58" s="25">
        <f t="shared" si="53"/>
        <v>0.8722064452401531</v>
      </c>
      <c r="I58" s="26">
        <v>58900</v>
      </c>
      <c r="J58" s="25">
        <f t="shared" si="54"/>
        <v>1.0422565118912797</v>
      </c>
      <c r="K58" s="100">
        <f>I58/E58</f>
        <v>0.9090628472650945</v>
      </c>
      <c r="M58" s="16">
        <v>2</v>
      </c>
      <c r="N58" s="24">
        <v>17693</v>
      </c>
      <c r="O58" s="24">
        <v>16425</v>
      </c>
      <c r="P58" s="25">
        <f t="shared" si="55"/>
        <v>0.9283332391341208</v>
      </c>
      <c r="Q58" s="24">
        <v>17374</v>
      </c>
      <c r="R58" s="25">
        <f t="shared" si="56"/>
        <v>1.0577777777777777</v>
      </c>
      <c r="S58" s="55">
        <v>17374</v>
      </c>
      <c r="T58" s="25">
        <f t="shared" si="57"/>
        <v>1</v>
      </c>
      <c r="U58" s="26">
        <v>16362</v>
      </c>
      <c r="V58" s="25">
        <f>U58/S58</f>
        <v>0.9417520432830666</v>
      </c>
      <c r="W58" s="100">
        <f t="shared" si="58"/>
        <v>0.9417520432830666</v>
      </c>
      <c r="Y58" s="16">
        <v>2</v>
      </c>
      <c r="Z58" s="24">
        <v>2601</v>
      </c>
      <c r="AA58" s="24">
        <v>3507</v>
      </c>
      <c r="AB58" s="25">
        <f t="shared" si="59"/>
        <v>1.348327566320646</v>
      </c>
      <c r="AC58" s="27">
        <v>1152</v>
      </c>
      <c r="AD58" s="28">
        <f t="shared" si="60"/>
        <v>0.32848588537211293</v>
      </c>
      <c r="AE58" s="29">
        <v>1769</v>
      </c>
      <c r="AF58" s="28">
        <f t="shared" si="61"/>
        <v>1.5355902777777777</v>
      </c>
      <c r="AG58" s="26">
        <v>1617</v>
      </c>
      <c r="AH58" s="25">
        <f>AG58/AE58</f>
        <v>0.9140757490107405</v>
      </c>
      <c r="AI58" s="100">
        <f>AG58/AC58</f>
        <v>1.4036458333333333</v>
      </c>
      <c r="AK58" s="16">
        <v>2</v>
      </c>
      <c r="AL58" s="24">
        <v>20717</v>
      </c>
      <c r="AM58" s="24">
        <v>18941</v>
      </c>
      <c r="AN58" s="25">
        <f t="shared" si="62"/>
        <v>0.9142733021190327</v>
      </c>
      <c r="AO58" s="24">
        <v>22025</v>
      </c>
      <c r="AP58" s="25">
        <f t="shared" si="63"/>
        <v>1.1628213927458952</v>
      </c>
      <c r="AQ58" s="26">
        <v>16547</v>
      </c>
      <c r="AR58" s="25">
        <f t="shared" si="64"/>
        <v>0.7512826333711691</v>
      </c>
      <c r="AS58" s="26">
        <v>17662</v>
      </c>
      <c r="AT58" s="25">
        <f>AS58/AQ58</f>
        <v>1.0673838157974256</v>
      </c>
      <c r="AU58" s="100">
        <f>AS58/AO58</f>
        <v>0.8019069239500568</v>
      </c>
    </row>
    <row r="59" spans="1:47" s="1" customFormat="1" ht="12.75" customHeight="1">
      <c r="A59" s="16">
        <v>3</v>
      </c>
      <c r="B59" s="24">
        <v>71410</v>
      </c>
      <c r="C59" s="24">
        <v>73327</v>
      </c>
      <c r="D59" s="25">
        <f t="shared" si="51"/>
        <v>1.0268449796947205</v>
      </c>
      <c r="E59" s="24">
        <v>70166</v>
      </c>
      <c r="F59" s="25">
        <f t="shared" si="52"/>
        <v>0.9568917315586346</v>
      </c>
      <c r="G59" s="26">
        <v>69258</v>
      </c>
      <c r="H59" s="25">
        <f t="shared" si="53"/>
        <v>0.9870592594703987</v>
      </c>
      <c r="I59" s="26">
        <v>59900</v>
      </c>
      <c r="J59" s="25">
        <f t="shared" si="54"/>
        <v>0.8648820352883422</v>
      </c>
      <c r="K59" s="100">
        <f>I59/E59</f>
        <v>0.8536898212809623</v>
      </c>
      <c r="M59" s="16">
        <v>3</v>
      </c>
      <c r="N59" s="24">
        <v>13741</v>
      </c>
      <c r="O59" s="24">
        <v>13635</v>
      </c>
      <c r="P59" s="25">
        <f t="shared" si="55"/>
        <v>0.9922858598355287</v>
      </c>
      <c r="Q59" s="24">
        <v>16184</v>
      </c>
      <c r="R59" s="25">
        <f t="shared" si="56"/>
        <v>1.186945361202787</v>
      </c>
      <c r="S59" s="55">
        <v>18126</v>
      </c>
      <c r="T59" s="25">
        <f t="shared" si="57"/>
        <v>1.119995056846268</v>
      </c>
      <c r="U59" s="26">
        <v>17024</v>
      </c>
      <c r="V59" s="25">
        <f>U59/S59</f>
        <v>0.939203354297694</v>
      </c>
      <c r="W59" s="100">
        <f t="shared" si="58"/>
        <v>1.0519031141868511</v>
      </c>
      <c r="Y59" s="16">
        <v>3</v>
      </c>
      <c r="Z59" s="24">
        <v>3719</v>
      </c>
      <c r="AA59" s="24">
        <v>4402</v>
      </c>
      <c r="AB59" s="25">
        <f t="shared" si="59"/>
        <v>1.1836515192255983</v>
      </c>
      <c r="AC59" s="27">
        <v>1781</v>
      </c>
      <c r="AD59" s="28">
        <f t="shared" si="60"/>
        <v>0.40458882326215356</v>
      </c>
      <c r="AE59" s="29">
        <v>2016</v>
      </c>
      <c r="AF59" s="28">
        <f t="shared" si="61"/>
        <v>1.1319483436271758</v>
      </c>
      <c r="AG59" s="26">
        <v>1613</v>
      </c>
      <c r="AH59" s="25">
        <f>AG59/AE59</f>
        <v>0.8000992063492064</v>
      </c>
      <c r="AI59" s="28">
        <f>AG59/AC59</f>
        <v>0.905670971364402</v>
      </c>
      <c r="AK59" s="16">
        <v>3</v>
      </c>
      <c r="AL59" s="24">
        <v>29067</v>
      </c>
      <c r="AM59" s="24">
        <v>27266</v>
      </c>
      <c r="AN59" s="25">
        <f t="shared" si="62"/>
        <v>0.9380397013795714</v>
      </c>
      <c r="AO59" s="24">
        <v>29920</v>
      </c>
      <c r="AP59" s="25">
        <f t="shared" si="63"/>
        <v>1.0973373432113254</v>
      </c>
      <c r="AQ59" s="26">
        <v>23034</v>
      </c>
      <c r="AR59" s="25">
        <f t="shared" si="64"/>
        <v>0.7698529411764706</v>
      </c>
      <c r="AS59" s="26">
        <v>25173</v>
      </c>
      <c r="AT59" s="25">
        <f>AS59/AQ59</f>
        <v>1.0928627246678824</v>
      </c>
      <c r="AU59" s="28">
        <f>AS59/AO59</f>
        <v>0.8413435828877005</v>
      </c>
    </row>
    <row r="60" spans="1:47" s="1" customFormat="1" ht="12.75" customHeight="1">
      <c r="A60" s="16">
        <v>4</v>
      </c>
      <c r="B60" s="24">
        <v>56442</v>
      </c>
      <c r="C60" s="24">
        <v>54672</v>
      </c>
      <c r="D60" s="25">
        <f t="shared" si="51"/>
        <v>0.9686403741894334</v>
      </c>
      <c r="E60" s="24">
        <v>58700</v>
      </c>
      <c r="F60" s="25">
        <f t="shared" si="52"/>
        <v>1.0736757389522973</v>
      </c>
      <c r="G60" s="26">
        <v>57667</v>
      </c>
      <c r="H60" s="25">
        <f t="shared" si="53"/>
        <v>0.9824020442930154</v>
      </c>
      <c r="I60" s="32">
        <v>43600</v>
      </c>
      <c r="J60" s="25">
        <f t="shared" si="54"/>
        <v>0.7560649938439662</v>
      </c>
      <c r="K60" s="100">
        <f>I60/E60</f>
        <v>0.7427597955706985</v>
      </c>
      <c r="M60" s="16">
        <v>4</v>
      </c>
      <c r="N60" s="24">
        <v>9893</v>
      </c>
      <c r="O60" s="24">
        <v>10800</v>
      </c>
      <c r="P60" s="25">
        <f t="shared" si="55"/>
        <v>1.0916809865561508</v>
      </c>
      <c r="Q60" s="24">
        <v>12104</v>
      </c>
      <c r="R60" s="25">
        <f t="shared" si="56"/>
        <v>1.1207407407407408</v>
      </c>
      <c r="S60" s="55">
        <v>13430</v>
      </c>
      <c r="T60" s="25">
        <f t="shared" si="57"/>
        <v>1.1095505617977528</v>
      </c>
      <c r="U60" s="32">
        <v>11088</v>
      </c>
      <c r="V60" s="25">
        <f>U60/S60</f>
        <v>0.825614296351452</v>
      </c>
      <c r="W60" s="100">
        <f t="shared" si="58"/>
        <v>0.9160608063450099</v>
      </c>
      <c r="Y60" s="16">
        <v>4</v>
      </c>
      <c r="Z60" s="24">
        <v>2478</v>
      </c>
      <c r="AA60" s="24">
        <v>2251</v>
      </c>
      <c r="AB60" s="25">
        <f t="shared" si="59"/>
        <v>0.9083938660209847</v>
      </c>
      <c r="AC60" s="27">
        <v>1132</v>
      </c>
      <c r="AD60" s="28">
        <f t="shared" si="60"/>
        <v>0.5028876055086628</v>
      </c>
      <c r="AE60" s="29">
        <v>1906</v>
      </c>
      <c r="AF60" s="28">
        <f t="shared" si="61"/>
        <v>1.6837455830388692</v>
      </c>
      <c r="AG60" s="32">
        <v>1539</v>
      </c>
      <c r="AH60" s="25">
        <f>AG60/AE60</f>
        <v>0.8074501573976915</v>
      </c>
      <c r="AI60" s="100">
        <f>AG60/AC60</f>
        <v>1.3595406360424027</v>
      </c>
      <c r="AK60" s="16">
        <v>4</v>
      </c>
      <c r="AL60" s="24">
        <v>31278</v>
      </c>
      <c r="AM60" s="24">
        <v>32070</v>
      </c>
      <c r="AN60" s="25">
        <f t="shared" si="62"/>
        <v>1.0253213121043545</v>
      </c>
      <c r="AO60" s="24">
        <v>31137</v>
      </c>
      <c r="AP60" s="25">
        <f t="shared" si="63"/>
        <v>0.9709073900841908</v>
      </c>
      <c r="AQ60" s="55">
        <v>31867</v>
      </c>
      <c r="AR60" s="25">
        <f t="shared" si="64"/>
        <v>1.0234447763111412</v>
      </c>
      <c r="AS60" s="32">
        <v>17829</v>
      </c>
      <c r="AT60" s="25">
        <f>AS60/AQ60</f>
        <v>0.5594815953808014</v>
      </c>
      <c r="AU60" s="100">
        <f>AS60/AO60</f>
        <v>0.5725985162347047</v>
      </c>
    </row>
    <row r="61" spans="1:47" s="1" customFormat="1" ht="12.75" customHeight="1">
      <c r="A61" s="16">
        <v>5</v>
      </c>
      <c r="B61" s="24">
        <v>52306</v>
      </c>
      <c r="C61" s="24">
        <v>51331</v>
      </c>
      <c r="D61" s="25">
        <f t="shared" si="51"/>
        <v>0.981359691048828</v>
      </c>
      <c r="E61" s="24">
        <v>48537</v>
      </c>
      <c r="F61" s="25">
        <f t="shared" si="52"/>
        <v>0.9455689544329937</v>
      </c>
      <c r="G61" s="26">
        <v>50522</v>
      </c>
      <c r="H61" s="25">
        <f t="shared" si="53"/>
        <v>1.0408966355563796</v>
      </c>
      <c r="I61" s="26">
        <v>29500</v>
      </c>
      <c r="J61" s="25">
        <f t="shared" si="54"/>
        <v>0.5839040418035707</v>
      </c>
      <c r="K61" s="28">
        <f>I61/E61</f>
        <v>0.6077837526011084</v>
      </c>
      <c r="M61" s="16">
        <v>5</v>
      </c>
      <c r="N61" s="24">
        <v>8540</v>
      </c>
      <c r="O61" s="24">
        <v>8789</v>
      </c>
      <c r="P61" s="25">
        <f t="shared" si="55"/>
        <v>1.0291569086651053</v>
      </c>
      <c r="Q61" s="24">
        <v>10075</v>
      </c>
      <c r="R61" s="25">
        <f t="shared" si="56"/>
        <v>1.1463192627147571</v>
      </c>
      <c r="S61" s="55">
        <v>10584</v>
      </c>
      <c r="T61" s="25">
        <f t="shared" si="57"/>
        <v>1.0505210918114143</v>
      </c>
      <c r="U61" s="26">
        <v>6058</v>
      </c>
      <c r="V61" s="25">
        <f>U61/Q61</f>
        <v>0.6012903225806452</v>
      </c>
      <c r="W61" s="100">
        <f t="shared" si="58"/>
        <v>0.6012903225806452</v>
      </c>
      <c r="Y61" s="16">
        <v>5</v>
      </c>
      <c r="Z61" s="24">
        <v>2426</v>
      </c>
      <c r="AA61" s="24">
        <v>1834</v>
      </c>
      <c r="AB61" s="25">
        <f t="shared" si="59"/>
        <v>0.7559769167353668</v>
      </c>
      <c r="AC61" s="27">
        <v>1712</v>
      </c>
      <c r="AD61" s="28">
        <f t="shared" si="60"/>
        <v>0.9334787350054525</v>
      </c>
      <c r="AE61" s="29">
        <v>2003</v>
      </c>
      <c r="AF61" s="28">
        <f t="shared" si="61"/>
        <v>1.1699766355140186</v>
      </c>
      <c r="AG61" s="26"/>
      <c r="AH61" s="25"/>
      <c r="AI61" s="89"/>
      <c r="AK61" s="16">
        <v>5</v>
      </c>
      <c r="AL61" s="24">
        <v>44622</v>
      </c>
      <c r="AM61" s="24">
        <v>42327</v>
      </c>
      <c r="AN61" s="25">
        <f t="shared" si="62"/>
        <v>0.9485679709560306</v>
      </c>
      <c r="AO61" s="24">
        <v>37530</v>
      </c>
      <c r="AP61" s="25">
        <f t="shared" si="63"/>
        <v>0.8866680842015735</v>
      </c>
      <c r="AQ61" s="55">
        <v>35824</v>
      </c>
      <c r="AR61" s="25">
        <f t="shared" si="64"/>
        <v>0.954543032240874</v>
      </c>
      <c r="AS61" s="26">
        <v>13359</v>
      </c>
      <c r="AT61" s="25">
        <f>AS61/AQ61</f>
        <v>0.3729064314426083</v>
      </c>
      <c r="AU61" s="28">
        <f>AS61/AO61</f>
        <v>0.3559552358113509</v>
      </c>
    </row>
    <row r="62" spans="1:47" s="1" customFormat="1" ht="12.75" customHeight="1" thickBot="1">
      <c r="A62" s="18">
        <v>6</v>
      </c>
      <c r="B62" s="33">
        <v>46108</v>
      </c>
      <c r="C62" s="33">
        <v>48686</v>
      </c>
      <c r="D62" s="34">
        <f t="shared" si="51"/>
        <v>1.0559122061247506</v>
      </c>
      <c r="E62" s="33">
        <v>49071</v>
      </c>
      <c r="F62" s="34">
        <f t="shared" si="52"/>
        <v>1.007907817442386</v>
      </c>
      <c r="G62" s="35">
        <v>50158</v>
      </c>
      <c r="H62" s="34">
        <f t="shared" si="53"/>
        <v>1.0221515762874203</v>
      </c>
      <c r="I62" s="35">
        <v>28900</v>
      </c>
      <c r="J62" s="34">
        <f t="shared" si="54"/>
        <v>0.5761792734957534</v>
      </c>
      <c r="K62" s="37">
        <f>I62/E62</f>
        <v>0.588942552627825</v>
      </c>
      <c r="M62" s="18">
        <v>6</v>
      </c>
      <c r="N62" s="33">
        <v>6776</v>
      </c>
      <c r="O62" s="33">
        <v>6648</v>
      </c>
      <c r="P62" s="34">
        <f t="shared" si="55"/>
        <v>0.9811097992916175</v>
      </c>
      <c r="Q62" s="33">
        <v>7826</v>
      </c>
      <c r="R62" s="34">
        <f t="shared" si="56"/>
        <v>1.1771961492178098</v>
      </c>
      <c r="S62" s="58">
        <v>6838</v>
      </c>
      <c r="T62" s="34">
        <f t="shared" si="57"/>
        <v>0.8737541528239202</v>
      </c>
      <c r="U62" s="35">
        <v>4378</v>
      </c>
      <c r="V62" s="34">
        <f>U62/S62</f>
        <v>0.6402456858730623</v>
      </c>
      <c r="W62" s="37">
        <f t="shared" si="58"/>
        <v>0.5594173268591873</v>
      </c>
      <c r="Y62" s="18">
        <v>6</v>
      </c>
      <c r="Z62" s="33">
        <v>3220</v>
      </c>
      <c r="AA62" s="33">
        <v>173</v>
      </c>
      <c r="AB62" s="34">
        <f t="shared" si="59"/>
        <v>0.05372670807453416</v>
      </c>
      <c r="AC62" s="36">
        <v>1728</v>
      </c>
      <c r="AD62" s="37">
        <f t="shared" si="60"/>
        <v>9.988439306358382</v>
      </c>
      <c r="AE62" s="38">
        <v>1978</v>
      </c>
      <c r="AF62" s="37">
        <f t="shared" si="61"/>
        <v>1.1446759259259258</v>
      </c>
      <c r="AG62" s="35"/>
      <c r="AH62" s="34"/>
      <c r="AI62" s="91"/>
      <c r="AK62" s="18">
        <v>6</v>
      </c>
      <c r="AL62" s="33">
        <v>55625</v>
      </c>
      <c r="AM62" s="33">
        <v>54988</v>
      </c>
      <c r="AN62" s="34">
        <f t="shared" si="62"/>
        <v>0.9885483146067415</v>
      </c>
      <c r="AO62" s="33">
        <v>53355</v>
      </c>
      <c r="AP62" s="34">
        <f t="shared" si="63"/>
        <v>0.9703026114788681</v>
      </c>
      <c r="AQ62" s="58">
        <v>38817</v>
      </c>
      <c r="AR62" s="34">
        <f t="shared" si="64"/>
        <v>0.7275231937025584</v>
      </c>
      <c r="AS62" s="35"/>
      <c r="AT62" s="34"/>
      <c r="AU62" s="91"/>
    </row>
    <row r="63" spans="1:47" s="1" customFormat="1" ht="12.75" customHeight="1">
      <c r="A63" s="17">
        <v>7</v>
      </c>
      <c r="B63" s="30">
        <v>63587</v>
      </c>
      <c r="C63" s="30">
        <v>62878</v>
      </c>
      <c r="D63" s="31">
        <f t="shared" si="51"/>
        <v>0.9888499221538993</v>
      </c>
      <c r="E63" s="30">
        <v>62927</v>
      </c>
      <c r="F63" s="31">
        <f t="shared" si="52"/>
        <v>1.0007792868729921</v>
      </c>
      <c r="G63" s="32">
        <v>61900</v>
      </c>
      <c r="H63" s="31">
        <f t="shared" si="53"/>
        <v>0.983679501644763</v>
      </c>
      <c r="I63" s="32"/>
      <c r="J63" s="31"/>
      <c r="K63" s="90"/>
      <c r="M63" s="17">
        <v>7</v>
      </c>
      <c r="N63" s="30">
        <v>12194</v>
      </c>
      <c r="O63" s="30">
        <v>12900</v>
      </c>
      <c r="P63" s="31">
        <f t="shared" si="55"/>
        <v>1.057897326554043</v>
      </c>
      <c r="Q63" s="30">
        <v>12478</v>
      </c>
      <c r="R63" s="31">
        <f t="shared" si="56"/>
        <v>0.9672868217054263</v>
      </c>
      <c r="S63" s="61">
        <v>13311</v>
      </c>
      <c r="T63" s="31">
        <f t="shared" si="57"/>
        <v>1.0667574931880108</v>
      </c>
      <c r="U63" s="32"/>
      <c r="V63" s="31"/>
      <c r="W63" s="90"/>
      <c r="Y63" s="17">
        <v>7</v>
      </c>
      <c r="Z63" s="30">
        <v>3187</v>
      </c>
      <c r="AA63" s="30">
        <v>255</v>
      </c>
      <c r="AB63" s="31">
        <f t="shared" si="59"/>
        <v>0.08001255098839033</v>
      </c>
      <c r="AC63" s="39">
        <v>1872</v>
      </c>
      <c r="AD63" s="40">
        <f t="shared" si="60"/>
        <v>7.341176470588235</v>
      </c>
      <c r="AE63" s="41">
        <v>2369</v>
      </c>
      <c r="AF63" s="40">
        <f t="shared" si="61"/>
        <v>1.265491452991453</v>
      </c>
      <c r="AG63" s="32"/>
      <c r="AH63" s="31"/>
      <c r="AI63" s="90"/>
      <c r="AK63" s="17">
        <v>7</v>
      </c>
      <c r="AL63" s="30">
        <v>62373</v>
      </c>
      <c r="AM63" s="30">
        <v>63583</v>
      </c>
      <c r="AN63" s="31">
        <f t="shared" si="62"/>
        <v>1.0193994196206693</v>
      </c>
      <c r="AO63" s="30">
        <v>64002</v>
      </c>
      <c r="AP63" s="31">
        <f t="shared" si="63"/>
        <v>1.0065898117421324</v>
      </c>
      <c r="AQ63" s="61">
        <v>49850</v>
      </c>
      <c r="AR63" s="31">
        <f t="shared" si="64"/>
        <v>0.7788819099403144</v>
      </c>
      <c r="AS63" s="32"/>
      <c r="AT63" s="31"/>
      <c r="AU63" s="90"/>
    </row>
    <row r="64" spans="1:47" s="1" customFormat="1" ht="12.75" customHeight="1">
      <c r="A64" s="16">
        <v>8</v>
      </c>
      <c r="B64" s="24">
        <v>69820</v>
      </c>
      <c r="C64" s="24">
        <v>68300</v>
      </c>
      <c r="D64" s="25">
        <f t="shared" si="51"/>
        <v>0.9782297336006874</v>
      </c>
      <c r="E64" s="24">
        <v>74352</v>
      </c>
      <c r="F64" s="25">
        <f t="shared" si="52"/>
        <v>1.0886090775988286</v>
      </c>
      <c r="G64" s="26">
        <v>69100</v>
      </c>
      <c r="H64" s="25">
        <f t="shared" si="53"/>
        <v>0.929363029911771</v>
      </c>
      <c r="I64" s="26"/>
      <c r="J64" s="25"/>
      <c r="K64" s="89"/>
      <c r="M64" s="16">
        <v>8</v>
      </c>
      <c r="N64" s="24">
        <v>12402</v>
      </c>
      <c r="O64" s="24">
        <v>13874</v>
      </c>
      <c r="P64" s="25">
        <f t="shared" si="55"/>
        <v>1.1186905337848734</v>
      </c>
      <c r="Q64" s="24">
        <v>15540</v>
      </c>
      <c r="R64" s="25">
        <f t="shared" si="56"/>
        <v>1.1200807265388497</v>
      </c>
      <c r="S64" s="55">
        <v>14656</v>
      </c>
      <c r="T64" s="25">
        <f t="shared" si="57"/>
        <v>0.9431145431145431</v>
      </c>
      <c r="U64" s="26"/>
      <c r="V64" s="25"/>
      <c r="W64" s="89"/>
      <c r="Y64" s="16">
        <v>8</v>
      </c>
      <c r="Z64" s="24">
        <v>4858</v>
      </c>
      <c r="AA64" s="24">
        <v>448</v>
      </c>
      <c r="AB64" s="25">
        <f t="shared" si="59"/>
        <v>0.09221902017291066</v>
      </c>
      <c r="AC64" s="27">
        <v>2663</v>
      </c>
      <c r="AD64" s="28">
        <f t="shared" si="60"/>
        <v>5.944196428571429</v>
      </c>
      <c r="AE64" s="29">
        <v>3114</v>
      </c>
      <c r="AF64" s="28">
        <f t="shared" si="61"/>
        <v>1.1693578670672173</v>
      </c>
      <c r="AG64" s="26"/>
      <c r="AH64" s="25"/>
      <c r="AI64" s="89"/>
      <c r="AK64" s="16">
        <v>8</v>
      </c>
      <c r="AL64" s="24">
        <v>73449</v>
      </c>
      <c r="AM64" s="24">
        <v>63368</v>
      </c>
      <c r="AN64" s="25">
        <f t="shared" si="62"/>
        <v>0.862748301542567</v>
      </c>
      <c r="AO64" s="24">
        <v>64432</v>
      </c>
      <c r="AP64" s="25">
        <f t="shared" si="63"/>
        <v>1.0167908092412574</v>
      </c>
      <c r="AQ64" s="55">
        <v>55922</v>
      </c>
      <c r="AR64" s="25">
        <f t="shared" si="64"/>
        <v>0.867922771293767</v>
      </c>
      <c r="AS64" s="26"/>
      <c r="AT64" s="25"/>
      <c r="AU64" s="89"/>
    </row>
    <row r="65" spans="1:47" s="1" customFormat="1" ht="12.75" customHeight="1">
      <c r="A65" s="16">
        <v>9</v>
      </c>
      <c r="B65" s="24">
        <v>54658</v>
      </c>
      <c r="C65" s="24">
        <v>47400</v>
      </c>
      <c r="D65" s="25">
        <f t="shared" si="51"/>
        <v>0.8672106553477991</v>
      </c>
      <c r="E65" s="24">
        <v>49593</v>
      </c>
      <c r="F65" s="25">
        <f t="shared" si="52"/>
        <v>1.04626582278481</v>
      </c>
      <c r="G65" s="26">
        <v>52800</v>
      </c>
      <c r="H65" s="25">
        <f t="shared" si="53"/>
        <v>1.0646663843687618</v>
      </c>
      <c r="I65" s="26"/>
      <c r="J65" s="25"/>
      <c r="K65" s="89"/>
      <c r="M65" s="16">
        <v>9</v>
      </c>
      <c r="N65" s="24">
        <v>9308</v>
      </c>
      <c r="O65" s="24">
        <v>8940</v>
      </c>
      <c r="P65" s="25">
        <f t="shared" si="55"/>
        <v>0.9604641168886979</v>
      </c>
      <c r="Q65" s="24">
        <v>9735</v>
      </c>
      <c r="R65" s="25">
        <f t="shared" si="56"/>
        <v>1.0889261744966443</v>
      </c>
      <c r="S65" s="55">
        <v>11025</v>
      </c>
      <c r="T65" s="25">
        <f t="shared" si="57"/>
        <v>1.1325115562403698</v>
      </c>
      <c r="U65" s="26"/>
      <c r="V65" s="25"/>
      <c r="W65" s="89"/>
      <c r="Y65" s="16">
        <v>9</v>
      </c>
      <c r="Z65" s="24">
        <v>4113</v>
      </c>
      <c r="AA65" s="24">
        <v>901</v>
      </c>
      <c r="AB65" s="25">
        <f t="shared" si="59"/>
        <v>0.21906151227814247</v>
      </c>
      <c r="AC65" s="27">
        <v>1923</v>
      </c>
      <c r="AD65" s="28">
        <f t="shared" si="60"/>
        <v>2.1342952275249725</v>
      </c>
      <c r="AE65" s="29">
        <v>2898</v>
      </c>
      <c r="AF65" s="28">
        <f t="shared" si="61"/>
        <v>1.5070202808112325</v>
      </c>
      <c r="AG65" s="26"/>
      <c r="AH65" s="25"/>
      <c r="AI65" s="89"/>
      <c r="AK65" s="16">
        <v>9</v>
      </c>
      <c r="AL65" s="24">
        <v>87363</v>
      </c>
      <c r="AM65" s="24">
        <v>81929</v>
      </c>
      <c r="AN65" s="25">
        <f t="shared" si="62"/>
        <v>0.937799755045042</v>
      </c>
      <c r="AO65" s="24">
        <v>40780</v>
      </c>
      <c r="AP65" s="25">
        <f t="shared" si="63"/>
        <v>0.49774805014097573</v>
      </c>
      <c r="AQ65" s="55">
        <v>67039</v>
      </c>
      <c r="AR65" s="25">
        <f t="shared" si="64"/>
        <v>1.6439185875429132</v>
      </c>
      <c r="AS65" s="26"/>
      <c r="AT65" s="25"/>
      <c r="AU65" s="89"/>
    </row>
    <row r="66" spans="1:47" s="1" customFormat="1" ht="12.75" customHeight="1">
      <c r="A66" s="16">
        <v>10</v>
      </c>
      <c r="B66" s="24">
        <v>54511</v>
      </c>
      <c r="C66" s="24">
        <v>54700</v>
      </c>
      <c r="D66" s="25">
        <f t="shared" si="51"/>
        <v>1.0034671901084184</v>
      </c>
      <c r="E66" s="24">
        <v>40532</v>
      </c>
      <c r="F66" s="25">
        <f t="shared" si="52"/>
        <v>0.7409872029250457</v>
      </c>
      <c r="G66" s="26">
        <v>61700</v>
      </c>
      <c r="H66" s="25">
        <f t="shared" si="53"/>
        <v>1.5222540215138656</v>
      </c>
      <c r="I66" s="26"/>
      <c r="J66" s="25"/>
      <c r="K66" s="89"/>
      <c r="M66" s="16">
        <v>10</v>
      </c>
      <c r="N66" s="24">
        <v>9898</v>
      </c>
      <c r="O66" s="24">
        <v>10160</v>
      </c>
      <c r="P66" s="25">
        <f t="shared" si="55"/>
        <v>1.0264699939381694</v>
      </c>
      <c r="Q66" s="24">
        <v>8177</v>
      </c>
      <c r="R66" s="25">
        <f t="shared" si="56"/>
        <v>0.8048228346456693</v>
      </c>
      <c r="S66" s="55">
        <v>15210</v>
      </c>
      <c r="T66" s="25">
        <f t="shared" si="57"/>
        <v>1.8600953895071541</v>
      </c>
      <c r="U66" s="26"/>
      <c r="V66" s="25"/>
      <c r="W66" s="89"/>
      <c r="Y66" s="16">
        <v>10</v>
      </c>
      <c r="Z66" s="24">
        <v>3126</v>
      </c>
      <c r="AA66" s="24">
        <v>1020</v>
      </c>
      <c r="AB66" s="25">
        <f t="shared" si="59"/>
        <v>0.32629558541266795</v>
      </c>
      <c r="AC66" s="27">
        <v>1444</v>
      </c>
      <c r="AD66" s="28">
        <f t="shared" si="60"/>
        <v>1.415686274509804</v>
      </c>
      <c r="AE66" s="29">
        <v>2070</v>
      </c>
      <c r="AF66" s="28">
        <f t="shared" si="61"/>
        <v>1.4335180055401662</v>
      </c>
      <c r="AG66" s="26"/>
      <c r="AH66" s="25"/>
      <c r="AI66" s="89"/>
      <c r="AK66" s="16">
        <v>10</v>
      </c>
      <c r="AL66" s="24">
        <v>57884</v>
      </c>
      <c r="AM66" s="24">
        <v>59145</v>
      </c>
      <c r="AN66" s="25">
        <f t="shared" si="62"/>
        <v>1.0217849492087623</v>
      </c>
      <c r="AO66" s="24">
        <v>25663</v>
      </c>
      <c r="AP66" s="25">
        <f t="shared" si="63"/>
        <v>0.43389973793220055</v>
      </c>
      <c r="AQ66" s="55">
        <v>57321</v>
      </c>
      <c r="AR66" s="25">
        <f t="shared" si="64"/>
        <v>2.2336048006858125</v>
      </c>
      <c r="AS66" s="26"/>
      <c r="AT66" s="25"/>
      <c r="AU66" s="89"/>
    </row>
    <row r="67" spans="1:47" s="1" customFormat="1" ht="12.75" customHeight="1">
      <c r="A67" s="16">
        <v>11</v>
      </c>
      <c r="B67" s="24">
        <v>57762</v>
      </c>
      <c r="C67" s="24">
        <v>68900</v>
      </c>
      <c r="D67" s="25">
        <f t="shared" si="51"/>
        <v>1.192825733180984</v>
      </c>
      <c r="E67" s="24">
        <v>41110</v>
      </c>
      <c r="F67" s="25">
        <f t="shared" si="52"/>
        <v>0.5966618287373004</v>
      </c>
      <c r="G67" s="26">
        <v>64200</v>
      </c>
      <c r="H67" s="25">
        <f t="shared" si="53"/>
        <v>1.5616638287521285</v>
      </c>
      <c r="I67" s="26"/>
      <c r="J67" s="25"/>
      <c r="K67" s="89"/>
      <c r="M67" s="16">
        <v>11</v>
      </c>
      <c r="N67" s="24">
        <v>17668</v>
      </c>
      <c r="O67" s="24">
        <v>19248</v>
      </c>
      <c r="P67" s="25">
        <f t="shared" si="55"/>
        <v>1.0894272130405251</v>
      </c>
      <c r="Q67" s="24">
        <v>9975</v>
      </c>
      <c r="R67" s="25">
        <f t="shared" si="56"/>
        <v>0.5182356608478803</v>
      </c>
      <c r="S67" s="55">
        <v>19224</v>
      </c>
      <c r="T67" s="25">
        <f t="shared" si="57"/>
        <v>1.927218045112782</v>
      </c>
      <c r="U67" s="26"/>
      <c r="V67" s="25"/>
      <c r="W67" s="89"/>
      <c r="Y67" s="16">
        <v>11</v>
      </c>
      <c r="Z67" s="24">
        <v>2820</v>
      </c>
      <c r="AA67" s="24">
        <v>936</v>
      </c>
      <c r="AB67" s="25">
        <f t="shared" si="59"/>
        <v>0.33191489361702126</v>
      </c>
      <c r="AC67" s="27">
        <v>1627</v>
      </c>
      <c r="AD67" s="28">
        <f t="shared" si="60"/>
        <v>1.7382478632478633</v>
      </c>
      <c r="AE67" s="29">
        <v>1886</v>
      </c>
      <c r="AF67" s="28">
        <f t="shared" si="61"/>
        <v>1.1591886908420406</v>
      </c>
      <c r="AG67" s="26"/>
      <c r="AH67" s="25"/>
      <c r="AI67" s="89"/>
      <c r="AK67" s="16">
        <v>11</v>
      </c>
      <c r="AL67" s="24">
        <v>20886</v>
      </c>
      <c r="AM67" s="24">
        <v>23434</v>
      </c>
      <c r="AN67" s="25">
        <f t="shared" si="62"/>
        <v>1.1219955951354974</v>
      </c>
      <c r="AO67" s="24">
        <v>12090</v>
      </c>
      <c r="AP67" s="25">
        <f t="shared" si="63"/>
        <v>0.515917043611846</v>
      </c>
      <c r="AQ67" s="55">
        <v>23197</v>
      </c>
      <c r="AR67" s="25">
        <f t="shared" si="64"/>
        <v>1.9186931348221672</v>
      </c>
      <c r="AS67" s="26"/>
      <c r="AT67" s="25"/>
      <c r="AU67" s="89"/>
    </row>
    <row r="68" spans="1:47" s="1" customFormat="1" ht="12.75" customHeight="1" thickBot="1">
      <c r="A68" s="18">
        <v>12</v>
      </c>
      <c r="B68" s="33">
        <v>58431</v>
      </c>
      <c r="C68" s="33">
        <v>71500</v>
      </c>
      <c r="D68" s="34">
        <f t="shared" si="51"/>
        <v>1.2236655200150606</v>
      </c>
      <c r="E68" s="33">
        <v>55102</v>
      </c>
      <c r="F68" s="34">
        <f t="shared" si="52"/>
        <v>0.7706573426573426</v>
      </c>
      <c r="G68" s="42">
        <v>70400</v>
      </c>
      <c r="H68" s="43">
        <f>G68/E68</f>
        <v>1.277630576022649</v>
      </c>
      <c r="I68" s="42"/>
      <c r="J68" s="43"/>
      <c r="K68" s="92"/>
      <c r="M68" s="18">
        <v>12</v>
      </c>
      <c r="N68" s="33">
        <v>15536</v>
      </c>
      <c r="O68" s="33">
        <v>16592</v>
      </c>
      <c r="P68" s="34">
        <f t="shared" si="55"/>
        <v>1.0679711637487126</v>
      </c>
      <c r="Q68" s="33">
        <v>13617</v>
      </c>
      <c r="R68" s="34">
        <f t="shared" si="56"/>
        <v>0.8206967213114754</v>
      </c>
      <c r="S68" s="64">
        <v>19320</v>
      </c>
      <c r="T68" s="43">
        <f t="shared" si="57"/>
        <v>1.4188147168979952</v>
      </c>
      <c r="U68" s="42"/>
      <c r="V68" s="43"/>
      <c r="W68" s="92"/>
      <c r="Y68" s="18">
        <v>12</v>
      </c>
      <c r="Z68" s="33">
        <v>2519</v>
      </c>
      <c r="AA68" s="33">
        <v>1209</v>
      </c>
      <c r="AB68" s="34">
        <f t="shared" si="59"/>
        <v>0.4799523620484319</v>
      </c>
      <c r="AC68" s="36">
        <v>1681</v>
      </c>
      <c r="AD68" s="37">
        <f t="shared" si="60"/>
        <v>1.3904052936311</v>
      </c>
      <c r="AE68" s="44">
        <v>2434</v>
      </c>
      <c r="AF68" s="45">
        <f t="shared" si="61"/>
        <v>1.4479476502082094</v>
      </c>
      <c r="AG68" s="42"/>
      <c r="AH68" s="43"/>
      <c r="AI68" s="92"/>
      <c r="AK68" s="18">
        <v>12</v>
      </c>
      <c r="AL68" s="33">
        <v>20506</v>
      </c>
      <c r="AM68" s="33">
        <v>23986</v>
      </c>
      <c r="AN68" s="34">
        <f t="shared" si="62"/>
        <v>1.1697064273871063</v>
      </c>
      <c r="AO68" s="33">
        <v>19396</v>
      </c>
      <c r="AP68" s="34">
        <f t="shared" si="63"/>
        <v>0.8086383723838906</v>
      </c>
      <c r="AQ68" s="64">
        <v>22615</v>
      </c>
      <c r="AR68" s="43">
        <f t="shared" si="64"/>
        <v>1.1659620540317592</v>
      </c>
      <c r="AS68" s="42"/>
      <c r="AT68" s="43"/>
      <c r="AU68" s="92"/>
    </row>
    <row r="69" spans="1:47" s="1" customFormat="1" ht="12.75" customHeight="1" thickBot="1">
      <c r="A69" s="70" t="s">
        <v>59</v>
      </c>
      <c r="B69" s="50">
        <f>SUM(B57:B58)</f>
        <v>122421</v>
      </c>
      <c r="C69" s="50">
        <f>SUM(C57:C58)</f>
        <v>118717</v>
      </c>
      <c r="D69" s="51">
        <f t="shared" si="51"/>
        <v>0.9697437531142533</v>
      </c>
      <c r="E69" s="50">
        <f>SUM(E57:E62)</f>
        <v>349960</v>
      </c>
      <c r="F69" s="51">
        <f>SUM(E69/C69)</f>
        <v>2.9478507711616704</v>
      </c>
      <c r="G69" s="48">
        <f>SUM(G57:G62)</f>
        <v>335605</v>
      </c>
      <c r="H69" s="47">
        <f>G69/E69</f>
        <v>0.9589810264030175</v>
      </c>
      <c r="I69" s="48">
        <f>SUM(I57:I62)</f>
        <v>278200</v>
      </c>
      <c r="J69" s="47">
        <f>I69/G69</f>
        <v>0.8289507009728699</v>
      </c>
      <c r="K69" s="101">
        <v>0.934</v>
      </c>
      <c r="M69" s="70" t="s">
        <v>54</v>
      </c>
      <c r="N69" s="50">
        <f>SUM(N57:N59)</f>
        <v>45130</v>
      </c>
      <c r="O69" s="50">
        <f>SUM(O57:O59)</f>
        <v>43422</v>
      </c>
      <c r="P69" s="51">
        <f t="shared" si="55"/>
        <v>0.9621537779747397</v>
      </c>
      <c r="Q69" s="50">
        <f>SUM(Q57:Q62)</f>
        <v>79563</v>
      </c>
      <c r="R69" s="51">
        <f>SUM(Q69/O69)</f>
        <v>1.8323200221086084</v>
      </c>
      <c r="S69" s="67">
        <f>SUM(S57:S62)</f>
        <v>80821</v>
      </c>
      <c r="T69" s="47">
        <f>S69/Q69</f>
        <v>1.0158113696064754</v>
      </c>
      <c r="U69" s="48">
        <f>SUM(U57:U62)</f>
        <v>70642</v>
      </c>
      <c r="V69" s="47">
        <f>U69/S69</f>
        <v>0.8740550104552035</v>
      </c>
      <c r="W69" s="101">
        <f>U69/Q69</f>
        <v>0.8878750172819024</v>
      </c>
      <c r="Y69" s="49" t="s">
        <v>47</v>
      </c>
      <c r="Z69" s="50">
        <f>SUM(Z57:Z58)</f>
        <v>5464</v>
      </c>
      <c r="AA69" s="50">
        <f>SUM(AA57:AA58)</f>
        <v>6245</v>
      </c>
      <c r="AB69" s="51">
        <f t="shared" si="59"/>
        <v>1.1429355783308932</v>
      </c>
      <c r="AC69" s="50">
        <f>SUM(AC57:AC60)</f>
        <v>5761</v>
      </c>
      <c r="AD69" s="52">
        <f>SUM(AC69/AA69)</f>
        <v>0.9224979983987189</v>
      </c>
      <c r="AE69" s="53">
        <f>SUM(AE57:AE60)</f>
        <v>7630</v>
      </c>
      <c r="AF69" s="54">
        <f>AE69/AC69</f>
        <v>1.3244228432563792</v>
      </c>
      <c r="AG69" s="48">
        <f>SUM(AG57:AG60)</f>
        <v>6447</v>
      </c>
      <c r="AH69" s="47">
        <f>AG69/AE69</f>
        <v>0.844954128440367</v>
      </c>
      <c r="AI69" s="101">
        <f>AG69/AC69</f>
        <v>1.1190765492102066</v>
      </c>
      <c r="AJ69" s="71"/>
      <c r="AK69" s="70" t="s">
        <v>49</v>
      </c>
      <c r="AL69" s="50">
        <f>SUM(AL57:AL58)</f>
        <v>38311</v>
      </c>
      <c r="AM69" s="50">
        <f>SUM(AM57:AM58)</f>
        <v>35748</v>
      </c>
      <c r="AN69" s="51">
        <f t="shared" si="62"/>
        <v>0.9331001540027668</v>
      </c>
      <c r="AO69" s="50">
        <f>SUM(AO57:AO61)</f>
        <v>138736</v>
      </c>
      <c r="AP69" s="51">
        <f>SUM(AO69/AM69)</f>
        <v>3.8809443884972588</v>
      </c>
      <c r="AQ69" s="67">
        <f>SUM(AQ57:AQ61)</f>
        <v>121729</v>
      </c>
      <c r="AR69" s="47">
        <f>AQ69/AO69</f>
        <v>0.8774146580555876</v>
      </c>
      <c r="AS69" s="48">
        <f>SUM(AS57:AS61)</f>
        <v>89929</v>
      </c>
      <c r="AT69" s="47">
        <f>AS69/AQ69</f>
        <v>0.7387639757165507</v>
      </c>
      <c r="AU69" s="101">
        <f>AS69/AO69</f>
        <v>0.6482023411371237</v>
      </c>
    </row>
    <row r="70" spans="1:47" s="1" customFormat="1" ht="12.75" customHeight="1">
      <c r="A70" s="17" t="s">
        <v>22</v>
      </c>
      <c r="B70" s="30">
        <f>SUM(B57:B68)</f>
        <v>707456</v>
      </c>
      <c r="C70" s="30">
        <f>SUM(C57:C68)</f>
        <v>720411</v>
      </c>
      <c r="D70" s="31">
        <f t="shared" si="51"/>
        <v>1.0183120929075449</v>
      </c>
      <c r="E70" s="30">
        <f>SUM(E57:E68)</f>
        <v>673576</v>
      </c>
      <c r="F70" s="31">
        <f>SUM(E70/C70)</f>
        <v>0.9349884996203556</v>
      </c>
      <c r="G70" s="32">
        <f>SUM(G57:G68)</f>
        <v>715705</v>
      </c>
      <c r="H70" s="31">
        <f>G70/E70</f>
        <v>1.062545280710714</v>
      </c>
      <c r="I70" s="32"/>
      <c r="J70" s="31"/>
      <c r="K70" s="90"/>
      <c r="M70" s="17" t="s">
        <v>22</v>
      </c>
      <c r="N70" s="30">
        <f>SUM(N57:N68)</f>
        <v>147345</v>
      </c>
      <c r="O70" s="30">
        <f>SUM(O57:O68)</f>
        <v>151373</v>
      </c>
      <c r="P70" s="31">
        <f t="shared" si="55"/>
        <v>1.0273372018052869</v>
      </c>
      <c r="Q70" s="30">
        <f>SUM(Q57:Q68)</f>
        <v>149085</v>
      </c>
      <c r="R70" s="31">
        <f>SUM(Q70/O70)</f>
        <v>0.984885019124943</v>
      </c>
      <c r="S70" s="61">
        <f>SUM(S57:S68)</f>
        <v>173567</v>
      </c>
      <c r="T70" s="31">
        <f>S70/Q70</f>
        <v>1.1642150451084952</v>
      </c>
      <c r="U70" s="32"/>
      <c r="V70" s="31"/>
      <c r="W70" s="90"/>
      <c r="Y70" s="17" t="s">
        <v>22</v>
      </c>
      <c r="Z70" s="30">
        <f>SUM(Z57:Z68)</f>
        <v>37930</v>
      </c>
      <c r="AA70" s="30">
        <f>SUM(AA57:AA68)</f>
        <v>19674</v>
      </c>
      <c r="AB70" s="31">
        <f t="shared" si="59"/>
        <v>0.518692327972581</v>
      </c>
      <c r="AC70" s="39">
        <f>SUM(AC57:AC68)</f>
        <v>20411</v>
      </c>
      <c r="AD70" s="40">
        <f>SUM(AC70/AA70)</f>
        <v>1.0374606079089153</v>
      </c>
      <c r="AE70" s="41">
        <f>SUM(AE57:AE68)</f>
        <v>26382</v>
      </c>
      <c r="AF70" s="40">
        <f>AE70/AC70</f>
        <v>1.2925383371711332</v>
      </c>
      <c r="AG70" s="32"/>
      <c r="AH70" s="31"/>
      <c r="AI70" s="90"/>
      <c r="AK70" s="17" t="s">
        <v>22</v>
      </c>
      <c r="AL70" s="30">
        <f>SUM(AL57:AL68)</f>
        <v>521364</v>
      </c>
      <c r="AM70" s="30">
        <f>SUM(AM57:AM68)</f>
        <v>507844</v>
      </c>
      <c r="AN70" s="31">
        <f t="shared" si="62"/>
        <v>0.9740680215741785</v>
      </c>
      <c r="AO70" s="30">
        <f>SUM(AO57:AO68)</f>
        <v>418454</v>
      </c>
      <c r="AP70" s="31">
        <f>SUM(AO70/AM70)</f>
        <v>0.8239813801088524</v>
      </c>
      <c r="AQ70" s="61">
        <f>SUM(AQ57:AQ68)</f>
        <v>436490</v>
      </c>
      <c r="AR70" s="31">
        <f>AQ70/AO70</f>
        <v>1.043101511755175</v>
      </c>
      <c r="AS70" s="32"/>
      <c r="AT70" s="31"/>
      <c r="AU70" s="90"/>
    </row>
    <row r="71" spans="1:43" s="8" customFormat="1" ht="12.75">
      <c r="A71" s="8" t="s">
        <v>20</v>
      </c>
      <c r="M71" s="8" t="s">
        <v>1</v>
      </c>
      <c r="S71" s="9"/>
      <c r="Y71" s="8" t="s">
        <v>30</v>
      </c>
      <c r="AE71" s="9"/>
      <c r="AF71" s="12"/>
      <c r="AG71" s="12"/>
      <c r="AH71" s="12"/>
      <c r="AI71" s="12"/>
      <c r="AK71" s="8" t="s">
        <v>41</v>
      </c>
      <c r="AQ71" s="9"/>
    </row>
    <row r="72" ht="1.5" customHeight="1"/>
    <row r="73" spans="1:47" s="8" customFormat="1" ht="15.75" customHeight="1">
      <c r="A73" s="178" t="s">
        <v>25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M73" s="84" t="s">
        <v>5</v>
      </c>
      <c r="N73" s="85"/>
      <c r="O73" s="85"/>
      <c r="P73" s="85"/>
      <c r="Q73" s="85"/>
      <c r="R73" s="85"/>
      <c r="S73" s="86"/>
      <c r="T73" s="85"/>
      <c r="U73" s="85"/>
      <c r="V73" s="85"/>
      <c r="W73" s="85"/>
      <c r="Y73" s="84" t="s">
        <v>12</v>
      </c>
      <c r="Z73" s="85"/>
      <c r="AA73" s="85"/>
      <c r="AB73" s="85"/>
      <c r="AC73" s="85"/>
      <c r="AD73" s="85"/>
      <c r="AE73" s="86"/>
      <c r="AF73" s="85"/>
      <c r="AG73" s="85"/>
      <c r="AH73" s="85"/>
      <c r="AI73" s="85"/>
      <c r="AK73" s="178" t="s">
        <v>16</v>
      </c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</row>
    <row r="74" spans="1:47" s="1" customFormat="1" ht="13.5">
      <c r="A74" s="16" t="s">
        <v>6</v>
      </c>
      <c r="B74" s="21" t="s">
        <v>7</v>
      </c>
      <c r="C74" s="16" t="s">
        <v>8</v>
      </c>
      <c r="D74" s="20" t="s">
        <v>9</v>
      </c>
      <c r="E74" s="16" t="s">
        <v>21</v>
      </c>
      <c r="F74" s="20" t="s">
        <v>9</v>
      </c>
      <c r="G74" s="22" t="s">
        <v>39</v>
      </c>
      <c r="H74" s="23" t="s">
        <v>40</v>
      </c>
      <c r="I74" s="20" t="s">
        <v>45</v>
      </c>
      <c r="J74" s="20" t="s">
        <v>40</v>
      </c>
      <c r="K74" s="16" t="s">
        <v>0</v>
      </c>
      <c r="M74" s="16" t="s">
        <v>6</v>
      </c>
      <c r="N74" s="21" t="s">
        <v>7</v>
      </c>
      <c r="O74" s="16" t="s">
        <v>8</v>
      </c>
      <c r="P74" s="20" t="s">
        <v>9</v>
      </c>
      <c r="Q74" s="16" t="s">
        <v>21</v>
      </c>
      <c r="R74" s="20" t="s">
        <v>9</v>
      </c>
      <c r="S74" s="22" t="s">
        <v>39</v>
      </c>
      <c r="T74" s="20" t="s">
        <v>40</v>
      </c>
      <c r="U74" s="20" t="s">
        <v>45</v>
      </c>
      <c r="V74" s="20" t="s">
        <v>40</v>
      </c>
      <c r="W74" s="16" t="s">
        <v>0</v>
      </c>
      <c r="Y74" s="16" t="s">
        <v>6</v>
      </c>
      <c r="Z74" s="21" t="s">
        <v>7</v>
      </c>
      <c r="AA74" s="16" t="s">
        <v>8</v>
      </c>
      <c r="AB74" s="20" t="s">
        <v>9</v>
      </c>
      <c r="AC74" s="16" t="s">
        <v>21</v>
      </c>
      <c r="AD74" s="20" t="s">
        <v>9</v>
      </c>
      <c r="AE74" s="22" t="s">
        <v>39</v>
      </c>
      <c r="AF74" s="20" t="s">
        <v>40</v>
      </c>
      <c r="AG74" s="20" t="s">
        <v>45</v>
      </c>
      <c r="AH74" s="20" t="s">
        <v>40</v>
      </c>
      <c r="AI74" s="16" t="s">
        <v>0</v>
      </c>
      <c r="AK74" s="16" t="s">
        <v>6</v>
      </c>
      <c r="AL74" s="21" t="s">
        <v>7</v>
      </c>
      <c r="AM74" s="16" t="s">
        <v>8</v>
      </c>
      <c r="AN74" s="20" t="s">
        <v>9</v>
      </c>
      <c r="AO74" s="16" t="s">
        <v>21</v>
      </c>
      <c r="AP74" s="20" t="s">
        <v>9</v>
      </c>
      <c r="AQ74" s="22" t="s">
        <v>39</v>
      </c>
      <c r="AR74" s="23" t="s">
        <v>40</v>
      </c>
      <c r="AS74" s="20" t="s">
        <v>45</v>
      </c>
      <c r="AT74" s="20" t="s">
        <v>40</v>
      </c>
      <c r="AU74" s="16" t="s">
        <v>0</v>
      </c>
    </row>
    <row r="75" spans="1:47" s="1" customFormat="1" ht="12.75" customHeight="1">
      <c r="A75" s="16">
        <v>1</v>
      </c>
      <c r="B75" s="24">
        <v>355541</v>
      </c>
      <c r="C75" s="24">
        <v>354266</v>
      </c>
      <c r="D75" s="25">
        <f aca="true" t="shared" si="65" ref="D75:D88">SUM(C75/B75)</f>
        <v>0.9964139156946737</v>
      </c>
      <c r="E75" s="24">
        <v>394860</v>
      </c>
      <c r="F75" s="25">
        <f aca="true" t="shared" si="66" ref="F75:F86">SUM(E75/C75)</f>
        <v>1.114586214878086</v>
      </c>
      <c r="G75" s="56">
        <v>242173</v>
      </c>
      <c r="H75" s="57">
        <f aca="true" t="shared" si="67" ref="H75:H86">G75/E75</f>
        <v>0.6133135794965304</v>
      </c>
      <c r="I75" s="26">
        <v>261472</v>
      </c>
      <c r="J75" s="25">
        <f>I75/G75</f>
        <v>1.0796909647235653</v>
      </c>
      <c r="K75" s="100">
        <f>I75/E75</f>
        <v>0.6621891303246721</v>
      </c>
      <c r="M75" s="16">
        <v>1</v>
      </c>
      <c r="N75" s="24">
        <v>147894</v>
      </c>
      <c r="O75" s="24">
        <v>141024</v>
      </c>
      <c r="P75" s="25">
        <f aca="true" t="shared" si="68" ref="P75:P88">SUM(O75/N75)</f>
        <v>0.9535478112702341</v>
      </c>
      <c r="Q75" s="24">
        <v>149892</v>
      </c>
      <c r="R75" s="28">
        <f aca="true" t="shared" si="69" ref="R75:R86">SUM(Q75/O75)</f>
        <v>1.0628829135466304</v>
      </c>
      <c r="S75" s="29">
        <v>105814</v>
      </c>
      <c r="T75" s="28">
        <f aca="true" t="shared" si="70" ref="T75:T86">S75/Q75</f>
        <v>0.7059349398233394</v>
      </c>
      <c r="U75" s="26">
        <v>122120</v>
      </c>
      <c r="V75" s="25">
        <f aca="true" t="shared" si="71" ref="V75:V80">U75/S75</f>
        <v>1.1541005916041356</v>
      </c>
      <c r="W75" s="100">
        <f aca="true" t="shared" si="72" ref="W75:W80">U75/Q75</f>
        <v>0.8147199316841459</v>
      </c>
      <c r="Y75" s="16">
        <v>1</v>
      </c>
      <c r="Z75" s="24">
        <v>72611</v>
      </c>
      <c r="AA75" s="24">
        <v>80211</v>
      </c>
      <c r="AB75" s="25">
        <f aca="true" t="shared" si="73" ref="AB75:AB88">SUM(AA75/Z75)</f>
        <v>1.1046673369048767</v>
      </c>
      <c r="AC75" s="27">
        <v>96850</v>
      </c>
      <c r="AD75" s="28">
        <f aca="true" t="shared" si="74" ref="AD75:AD86">SUM(AC75/AA75)</f>
        <v>1.2074403760082781</v>
      </c>
      <c r="AE75" s="72">
        <v>62609</v>
      </c>
      <c r="AF75" s="28">
        <f aca="true" t="shared" si="75" ref="AF75:AF86">AE75/AC75</f>
        <v>0.6464532782653588</v>
      </c>
      <c r="AG75" s="26">
        <v>42066</v>
      </c>
      <c r="AH75" s="25">
        <f aca="true" t="shared" si="76" ref="AH75:AH80">AG75/AE75</f>
        <v>0.6718842338960852</v>
      </c>
      <c r="AI75" s="100">
        <f aca="true" t="shared" si="77" ref="AI75:AI80">AG75/AC75</f>
        <v>0.4343417656169334</v>
      </c>
      <c r="AK75" s="16">
        <v>1</v>
      </c>
      <c r="AL75" s="24">
        <v>34240</v>
      </c>
      <c r="AM75" s="24">
        <v>32628</v>
      </c>
      <c r="AN75" s="25">
        <f aca="true" t="shared" si="78" ref="AN75:AN88">SUM(AM75/AL75)</f>
        <v>0.9529205607476635</v>
      </c>
      <c r="AO75" s="24">
        <v>34707</v>
      </c>
      <c r="AP75" s="25">
        <f aca="true" t="shared" si="79" ref="AP75:AP86">SUM(AO75/AM75)</f>
        <v>1.0637182787789627</v>
      </c>
      <c r="AQ75" s="56">
        <v>27633</v>
      </c>
      <c r="AR75" s="25">
        <f aca="true" t="shared" si="80" ref="AR75:AR86">AQ75/AO75</f>
        <v>0.7961794450687181</v>
      </c>
      <c r="AS75" s="26">
        <v>40404</v>
      </c>
      <c r="AT75" s="25">
        <f>AS75/AQ75</f>
        <v>1.462164802952991</v>
      </c>
      <c r="AU75" s="100">
        <f aca="true" t="shared" si="81" ref="AU75:AU80">AS75/AO75</f>
        <v>1.1641455614141238</v>
      </c>
    </row>
    <row r="76" spans="1:47" s="1" customFormat="1" ht="12.75" customHeight="1">
      <c r="A76" s="16">
        <v>2</v>
      </c>
      <c r="B76" s="24">
        <v>376298</v>
      </c>
      <c r="C76" s="24">
        <v>411855</v>
      </c>
      <c r="D76" s="25">
        <f t="shared" si="65"/>
        <v>1.0944915997427571</v>
      </c>
      <c r="E76" s="24">
        <v>416818</v>
      </c>
      <c r="F76" s="25">
        <f t="shared" si="66"/>
        <v>1.0120503575287418</v>
      </c>
      <c r="G76" s="56">
        <v>264025</v>
      </c>
      <c r="H76" s="57">
        <f t="shared" si="67"/>
        <v>0.6334299382464289</v>
      </c>
      <c r="I76" s="26">
        <v>271259</v>
      </c>
      <c r="J76" s="25">
        <f>I76/G76</f>
        <v>1.0273989205567655</v>
      </c>
      <c r="K76" s="100">
        <f>I76/E76</f>
        <v>0.6507852348027197</v>
      </c>
      <c r="M76" s="16">
        <v>2</v>
      </c>
      <c r="N76" s="24">
        <v>159762</v>
      </c>
      <c r="O76" s="24">
        <v>156388</v>
      </c>
      <c r="P76" s="25">
        <f t="shared" si="68"/>
        <v>0.9788810856148521</v>
      </c>
      <c r="Q76" s="24">
        <v>147423</v>
      </c>
      <c r="R76" s="28">
        <f t="shared" si="69"/>
        <v>0.9426746297669898</v>
      </c>
      <c r="S76" s="29">
        <v>110484</v>
      </c>
      <c r="T76" s="28">
        <f t="shared" si="70"/>
        <v>0.7494352984269754</v>
      </c>
      <c r="U76" s="26">
        <v>120488</v>
      </c>
      <c r="V76" s="25">
        <f t="shared" si="71"/>
        <v>1.0905470475362948</v>
      </c>
      <c r="W76" s="100">
        <f t="shared" si="72"/>
        <v>0.8172944520190201</v>
      </c>
      <c r="Y76" s="16">
        <v>2</v>
      </c>
      <c r="Z76" s="24">
        <v>70296</v>
      </c>
      <c r="AA76" s="24">
        <v>92884</v>
      </c>
      <c r="AB76" s="25">
        <f t="shared" si="73"/>
        <v>1.321326960282235</v>
      </c>
      <c r="AC76" s="27">
        <v>95986</v>
      </c>
      <c r="AD76" s="28">
        <f t="shared" si="74"/>
        <v>1.0333964945523448</v>
      </c>
      <c r="AE76" s="72">
        <v>68481</v>
      </c>
      <c r="AF76" s="28">
        <f t="shared" si="75"/>
        <v>0.7134477944700269</v>
      </c>
      <c r="AG76" s="26">
        <v>54676</v>
      </c>
      <c r="AH76" s="25">
        <f t="shared" si="76"/>
        <v>0.7984112381536485</v>
      </c>
      <c r="AI76" s="100">
        <f t="shared" si="77"/>
        <v>0.5696247369408038</v>
      </c>
      <c r="AK76" s="16">
        <v>2</v>
      </c>
      <c r="AL76" s="24">
        <v>31372</v>
      </c>
      <c r="AM76" s="24">
        <v>35135</v>
      </c>
      <c r="AN76" s="25">
        <f t="shared" si="78"/>
        <v>1.1199477240851714</v>
      </c>
      <c r="AO76" s="24">
        <v>34987</v>
      </c>
      <c r="AP76" s="25">
        <f t="shared" si="79"/>
        <v>0.9957876761064466</v>
      </c>
      <c r="AQ76" s="73">
        <v>27977</v>
      </c>
      <c r="AR76" s="25">
        <f t="shared" si="80"/>
        <v>0.7996398662360306</v>
      </c>
      <c r="AS76" s="26">
        <v>32652</v>
      </c>
      <c r="AT76" s="25">
        <f>AS76/AQ76</f>
        <v>1.1671015476998963</v>
      </c>
      <c r="AU76" s="100">
        <f t="shared" si="81"/>
        <v>0.9332609254866093</v>
      </c>
    </row>
    <row r="77" spans="1:47" s="1" customFormat="1" ht="12.75" customHeight="1">
      <c r="A77" s="16">
        <v>3</v>
      </c>
      <c r="B77" s="24">
        <v>416617</v>
      </c>
      <c r="C77" s="24">
        <v>453060</v>
      </c>
      <c r="D77" s="25">
        <f t="shared" si="65"/>
        <v>1.0874736268563212</v>
      </c>
      <c r="E77" s="24">
        <v>440273</v>
      </c>
      <c r="F77" s="25">
        <f t="shared" si="66"/>
        <v>0.9717763651613472</v>
      </c>
      <c r="G77" s="56">
        <v>317730</v>
      </c>
      <c r="H77" s="57">
        <f t="shared" si="67"/>
        <v>0.7216658754908886</v>
      </c>
      <c r="I77" s="26">
        <v>242016</v>
      </c>
      <c r="J77" s="25">
        <f>I77/G77</f>
        <v>0.7617033330186007</v>
      </c>
      <c r="K77" s="28">
        <f>I77/E77</f>
        <v>0.5496953026871964</v>
      </c>
      <c r="M77" s="16">
        <v>3</v>
      </c>
      <c r="N77" s="24">
        <v>160717</v>
      </c>
      <c r="O77" s="24">
        <v>159482</v>
      </c>
      <c r="P77" s="25">
        <f t="shared" si="68"/>
        <v>0.9923156853350921</v>
      </c>
      <c r="Q77" s="24">
        <v>150109</v>
      </c>
      <c r="R77" s="28">
        <f t="shared" si="69"/>
        <v>0.9412284771949185</v>
      </c>
      <c r="S77" s="29">
        <v>122633</v>
      </c>
      <c r="T77" s="28">
        <f t="shared" si="70"/>
        <v>0.816959675968796</v>
      </c>
      <c r="U77" s="26">
        <v>103009</v>
      </c>
      <c r="V77" s="25">
        <f t="shared" si="71"/>
        <v>0.8399778199995107</v>
      </c>
      <c r="W77" s="100">
        <f t="shared" si="72"/>
        <v>0.6862280076477759</v>
      </c>
      <c r="Y77" s="16">
        <v>3</v>
      </c>
      <c r="Z77" s="24">
        <v>86607</v>
      </c>
      <c r="AA77" s="24">
        <v>99614</v>
      </c>
      <c r="AB77" s="25">
        <f t="shared" si="73"/>
        <v>1.1501841652522313</v>
      </c>
      <c r="AC77" s="27">
        <v>100618</v>
      </c>
      <c r="AD77" s="28">
        <f t="shared" si="74"/>
        <v>1.0100789045716465</v>
      </c>
      <c r="AE77" s="72">
        <v>79287</v>
      </c>
      <c r="AF77" s="28">
        <f t="shared" si="75"/>
        <v>0.7880001590172733</v>
      </c>
      <c r="AG77" s="26">
        <v>52728</v>
      </c>
      <c r="AH77" s="25">
        <f t="shared" si="76"/>
        <v>0.6650270536153468</v>
      </c>
      <c r="AI77" s="100">
        <f t="shared" si="77"/>
        <v>0.524041423999682</v>
      </c>
      <c r="AK77" s="16">
        <v>3</v>
      </c>
      <c r="AL77" s="24">
        <v>34081</v>
      </c>
      <c r="AM77" s="24">
        <v>34188</v>
      </c>
      <c r="AN77" s="25">
        <f t="shared" si="78"/>
        <v>1.0031395792376985</v>
      </c>
      <c r="AO77" s="24">
        <v>35184</v>
      </c>
      <c r="AP77" s="25">
        <f t="shared" si="79"/>
        <v>1.0291330291330292</v>
      </c>
      <c r="AQ77" s="73">
        <v>27897</v>
      </c>
      <c r="AR77" s="25">
        <f t="shared" si="80"/>
        <v>0.7928888130968622</v>
      </c>
      <c r="AS77" s="26">
        <v>25920</v>
      </c>
      <c r="AT77" s="25">
        <f>AS77/AQ77</f>
        <v>0.9291321647488977</v>
      </c>
      <c r="AU77" s="100">
        <f t="shared" si="81"/>
        <v>0.7366984993178718</v>
      </c>
    </row>
    <row r="78" spans="1:47" s="1" customFormat="1" ht="12.75" customHeight="1">
      <c r="A78" s="16">
        <v>4</v>
      </c>
      <c r="B78" s="24">
        <v>336354</v>
      </c>
      <c r="C78" s="24">
        <v>367822</v>
      </c>
      <c r="D78" s="25">
        <f t="shared" si="65"/>
        <v>1.0935561937720377</v>
      </c>
      <c r="E78" s="24">
        <v>355576</v>
      </c>
      <c r="F78" s="25">
        <f t="shared" si="66"/>
        <v>0.9667067222732735</v>
      </c>
      <c r="G78" s="56">
        <v>250231</v>
      </c>
      <c r="H78" s="57">
        <f t="shared" si="67"/>
        <v>0.70373422278219</v>
      </c>
      <c r="I78" s="32">
        <v>148093</v>
      </c>
      <c r="J78" s="31">
        <f>I78/G78</f>
        <v>0.5918251535581123</v>
      </c>
      <c r="K78" s="40">
        <f>I78/E78</f>
        <v>0.4164876144621684</v>
      </c>
      <c r="M78" s="16">
        <v>4</v>
      </c>
      <c r="N78" s="24">
        <v>132994</v>
      </c>
      <c r="O78" s="24">
        <v>138632</v>
      </c>
      <c r="P78" s="25">
        <f t="shared" si="68"/>
        <v>1.0423928899048078</v>
      </c>
      <c r="Q78" s="24">
        <v>128243</v>
      </c>
      <c r="R78" s="28">
        <f t="shared" si="69"/>
        <v>0.9250605920710947</v>
      </c>
      <c r="S78" s="29">
        <v>100961</v>
      </c>
      <c r="T78" s="28">
        <f t="shared" si="70"/>
        <v>0.7872632424381838</v>
      </c>
      <c r="U78" s="32">
        <v>67402</v>
      </c>
      <c r="V78" s="31">
        <f t="shared" si="71"/>
        <v>0.6676043224611483</v>
      </c>
      <c r="W78" s="100">
        <f t="shared" si="72"/>
        <v>0.5255803435665104</v>
      </c>
      <c r="Y78" s="16">
        <v>4</v>
      </c>
      <c r="Z78" s="24">
        <v>70422</v>
      </c>
      <c r="AA78" s="24">
        <v>80431</v>
      </c>
      <c r="AB78" s="25">
        <f t="shared" si="73"/>
        <v>1.1421288801794893</v>
      </c>
      <c r="AC78" s="27">
        <v>77475</v>
      </c>
      <c r="AD78" s="28">
        <f t="shared" si="74"/>
        <v>0.9632480013924979</v>
      </c>
      <c r="AE78" s="72">
        <v>53428</v>
      </c>
      <c r="AF78" s="28">
        <f t="shared" si="75"/>
        <v>0.6896160051629558</v>
      </c>
      <c r="AG78" s="32">
        <v>34039</v>
      </c>
      <c r="AH78" s="25">
        <f t="shared" si="76"/>
        <v>0.6371003967956876</v>
      </c>
      <c r="AI78" s="100">
        <f t="shared" si="77"/>
        <v>0.4393546305259761</v>
      </c>
      <c r="AK78" s="16">
        <v>4</v>
      </c>
      <c r="AL78" s="24">
        <v>28252</v>
      </c>
      <c r="AM78" s="24">
        <v>27848</v>
      </c>
      <c r="AN78" s="25">
        <f t="shared" si="78"/>
        <v>0.9857001274246071</v>
      </c>
      <c r="AO78" s="24">
        <v>28585</v>
      </c>
      <c r="AP78" s="25">
        <f t="shared" si="79"/>
        <v>1.0264650962367137</v>
      </c>
      <c r="AQ78" s="73">
        <v>22469</v>
      </c>
      <c r="AR78" s="25">
        <f t="shared" si="80"/>
        <v>0.7860416302256428</v>
      </c>
      <c r="AS78" s="32">
        <v>19010</v>
      </c>
      <c r="AT78" s="31">
        <f>AS78/AQ78</f>
        <v>0.8460545640660465</v>
      </c>
      <c r="AU78" s="40">
        <f t="shared" si="81"/>
        <v>0.6650341087983208</v>
      </c>
    </row>
    <row r="79" spans="1:47" s="1" customFormat="1" ht="12.75" customHeight="1">
      <c r="A79" s="16">
        <v>5</v>
      </c>
      <c r="B79" s="24">
        <v>374104</v>
      </c>
      <c r="C79" s="24">
        <v>397653</v>
      </c>
      <c r="D79" s="25">
        <f t="shared" si="65"/>
        <v>1.062947736458311</v>
      </c>
      <c r="E79" s="24">
        <v>364401</v>
      </c>
      <c r="F79" s="25">
        <f t="shared" si="66"/>
        <v>0.9163793558705706</v>
      </c>
      <c r="G79" s="56">
        <v>290614</v>
      </c>
      <c r="H79" s="57">
        <f t="shared" si="67"/>
        <v>0.7975115326247733</v>
      </c>
      <c r="I79" s="26">
        <v>178809</v>
      </c>
      <c r="J79" s="25">
        <f>I79/G79</f>
        <v>0.6152800622131074</v>
      </c>
      <c r="K79" s="28">
        <f>I79/E79</f>
        <v>0.4906929454090411</v>
      </c>
      <c r="M79" s="16">
        <v>5</v>
      </c>
      <c r="N79" s="24">
        <v>134905</v>
      </c>
      <c r="O79" s="24">
        <v>140728</v>
      </c>
      <c r="P79" s="25">
        <f t="shared" si="68"/>
        <v>1.0431637077943738</v>
      </c>
      <c r="Q79" s="24">
        <v>129987</v>
      </c>
      <c r="R79" s="28">
        <f t="shared" si="69"/>
        <v>0.9236754590415553</v>
      </c>
      <c r="S79" s="29">
        <v>119135</v>
      </c>
      <c r="T79" s="28">
        <f t="shared" si="70"/>
        <v>0.9165147283959165</v>
      </c>
      <c r="U79" s="26">
        <v>71836</v>
      </c>
      <c r="V79" s="25">
        <f t="shared" si="71"/>
        <v>0.602979812817392</v>
      </c>
      <c r="W79" s="100">
        <f t="shared" si="72"/>
        <v>0.5526398793725527</v>
      </c>
      <c r="Y79" s="16">
        <v>5</v>
      </c>
      <c r="Z79" s="24">
        <v>73748</v>
      </c>
      <c r="AA79" s="24">
        <v>81813</v>
      </c>
      <c r="AB79" s="25">
        <f t="shared" si="73"/>
        <v>1.1093588978684168</v>
      </c>
      <c r="AC79" s="27">
        <v>74473</v>
      </c>
      <c r="AD79" s="28">
        <f t="shared" si="74"/>
        <v>0.9102832068253212</v>
      </c>
      <c r="AE79" s="72">
        <v>62715</v>
      </c>
      <c r="AF79" s="28">
        <f t="shared" si="75"/>
        <v>0.8421172774025486</v>
      </c>
      <c r="AG79" s="26">
        <v>31597</v>
      </c>
      <c r="AH79" s="25">
        <f t="shared" si="76"/>
        <v>0.5038188631108985</v>
      </c>
      <c r="AI79" s="100">
        <f t="shared" si="77"/>
        <v>0.42427456930699714</v>
      </c>
      <c r="AK79" s="16">
        <v>5</v>
      </c>
      <c r="AL79" s="24">
        <v>30013</v>
      </c>
      <c r="AM79" s="24">
        <v>29267</v>
      </c>
      <c r="AN79" s="25">
        <f t="shared" si="78"/>
        <v>0.975144104221504</v>
      </c>
      <c r="AO79" s="24">
        <v>29486</v>
      </c>
      <c r="AP79" s="25">
        <f t="shared" si="79"/>
        <v>1.00748283049168</v>
      </c>
      <c r="AQ79" s="73">
        <v>25247</v>
      </c>
      <c r="AR79" s="25">
        <f t="shared" si="80"/>
        <v>0.856236858169979</v>
      </c>
      <c r="AS79" s="26">
        <v>16393</v>
      </c>
      <c r="AT79" s="25">
        <f>AS79/AQ79</f>
        <v>0.6493048679050977</v>
      </c>
      <c r="AU79" s="100">
        <f t="shared" si="81"/>
        <v>0.555958760089534</v>
      </c>
    </row>
    <row r="80" spans="1:47" s="1" customFormat="1" ht="12.75" customHeight="1" thickBot="1">
      <c r="A80" s="18">
        <v>6</v>
      </c>
      <c r="B80" s="33">
        <v>388563</v>
      </c>
      <c r="C80" s="33">
        <v>416909</v>
      </c>
      <c r="D80" s="34">
        <f t="shared" si="65"/>
        <v>1.0729508470955804</v>
      </c>
      <c r="E80" s="33">
        <v>391536</v>
      </c>
      <c r="F80" s="34">
        <f t="shared" si="66"/>
        <v>0.9391401960619704</v>
      </c>
      <c r="G80" s="59">
        <v>299140</v>
      </c>
      <c r="H80" s="60">
        <f t="shared" si="67"/>
        <v>0.7640165910669773</v>
      </c>
      <c r="I80" s="35"/>
      <c r="J80" s="34"/>
      <c r="K80" s="91"/>
      <c r="M80" s="18">
        <v>6</v>
      </c>
      <c r="N80" s="33">
        <v>144504</v>
      </c>
      <c r="O80" s="33">
        <v>146310</v>
      </c>
      <c r="P80" s="34">
        <f t="shared" si="68"/>
        <v>1.0124979239329015</v>
      </c>
      <c r="Q80" s="50">
        <v>144094</v>
      </c>
      <c r="R80" s="37">
        <f t="shared" si="69"/>
        <v>0.9848540769598797</v>
      </c>
      <c r="S80" s="38">
        <v>121693</v>
      </c>
      <c r="T80" s="45">
        <f t="shared" si="70"/>
        <v>0.8445389814981887</v>
      </c>
      <c r="U80" s="35">
        <v>84096</v>
      </c>
      <c r="V80" s="34">
        <f t="shared" si="71"/>
        <v>0.691050430180865</v>
      </c>
      <c r="W80" s="37">
        <f t="shared" si="72"/>
        <v>0.5836190264688328</v>
      </c>
      <c r="Y80" s="18">
        <v>6</v>
      </c>
      <c r="Z80" s="33">
        <v>74117</v>
      </c>
      <c r="AA80" s="33">
        <v>80114</v>
      </c>
      <c r="AB80" s="34">
        <f t="shared" si="73"/>
        <v>1.0809126111418432</v>
      </c>
      <c r="AC80" s="36">
        <v>77481</v>
      </c>
      <c r="AD80" s="45">
        <f t="shared" si="74"/>
        <v>0.9671343335746562</v>
      </c>
      <c r="AE80" s="74">
        <v>65201</v>
      </c>
      <c r="AF80" s="37">
        <f t="shared" si="75"/>
        <v>0.8415095313689808</v>
      </c>
      <c r="AG80" s="35">
        <v>33765</v>
      </c>
      <c r="AH80" s="34">
        <f t="shared" si="76"/>
        <v>0.5178601555190872</v>
      </c>
      <c r="AI80" s="37">
        <f t="shared" si="77"/>
        <v>0.4357842567855345</v>
      </c>
      <c r="AK80" s="18">
        <v>6</v>
      </c>
      <c r="AL80" s="33">
        <v>29005</v>
      </c>
      <c r="AM80" s="33">
        <v>31550</v>
      </c>
      <c r="AN80" s="34">
        <f t="shared" si="78"/>
        <v>1.087743492501293</v>
      </c>
      <c r="AO80" s="33">
        <v>30716</v>
      </c>
      <c r="AP80" s="34">
        <f t="shared" si="79"/>
        <v>0.9735657686212361</v>
      </c>
      <c r="AQ80" s="75">
        <v>28036</v>
      </c>
      <c r="AR80" s="34">
        <f t="shared" si="80"/>
        <v>0.9127490558666493</v>
      </c>
      <c r="AS80" s="35">
        <v>18302</v>
      </c>
      <c r="AT80" s="34">
        <f>AS80:AS81/AQ80</f>
        <v>0.6528035383078898</v>
      </c>
      <c r="AU80" s="37">
        <f t="shared" si="81"/>
        <v>0.5958458132569345</v>
      </c>
    </row>
    <row r="81" spans="1:47" s="1" customFormat="1" ht="12.75" customHeight="1">
      <c r="A81" s="17">
        <v>7</v>
      </c>
      <c r="B81" s="30">
        <v>440086</v>
      </c>
      <c r="C81" s="30">
        <v>441207</v>
      </c>
      <c r="D81" s="31">
        <f t="shared" si="65"/>
        <v>1.0025472294051616</v>
      </c>
      <c r="E81" s="30">
        <v>432189</v>
      </c>
      <c r="F81" s="31">
        <f t="shared" si="66"/>
        <v>0.9795606144054831</v>
      </c>
      <c r="G81" s="62">
        <v>304686</v>
      </c>
      <c r="H81" s="63">
        <f t="shared" si="67"/>
        <v>0.7049832365006976</v>
      </c>
      <c r="I81" s="32"/>
      <c r="J81" s="31"/>
      <c r="K81" s="90"/>
      <c r="M81" s="17">
        <v>7</v>
      </c>
      <c r="N81" s="30">
        <v>169732</v>
      </c>
      <c r="O81" s="30">
        <v>152325</v>
      </c>
      <c r="P81" s="31">
        <f t="shared" si="68"/>
        <v>0.8974442061602997</v>
      </c>
      <c r="Q81" s="30">
        <v>159907</v>
      </c>
      <c r="R81" s="31">
        <f t="shared" si="69"/>
        <v>1.0497751518135565</v>
      </c>
      <c r="S81" s="61">
        <v>124508</v>
      </c>
      <c r="T81" s="76">
        <f t="shared" si="70"/>
        <v>0.7786275772792935</v>
      </c>
      <c r="U81" s="32"/>
      <c r="V81" s="31"/>
      <c r="W81" s="90"/>
      <c r="Y81" s="17">
        <v>7</v>
      </c>
      <c r="Z81" s="30">
        <v>86437</v>
      </c>
      <c r="AA81" s="30">
        <v>91483</v>
      </c>
      <c r="AB81" s="31">
        <f t="shared" si="73"/>
        <v>1.0583777780348693</v>
      </c>
      <c r="AC81" s="39">
        <v>91073</v>
      </c>
      <c r="AD81" s="76">
        <f t="shared" si="74"/>
        <v>0.9955182930161888</v>
      </c>
      <c r="AE81" s="77">
        <v>66055</v>
      </c>
      <c r="AF81" s="40">
        <f t="shared" si="75"/>
        <v>0.7252972889879548</v>
      </c>
      <c r="AG81" s="32"/>
      <c r="AH81" s="31"/>
      <c r="AI81" s="90"/>
      <c r="AK81" s="17">
        <v>7</v>
      </c>
      <c r="AL81" s="30">
        <v>32645</v>
      </c>
      <c r="AM81" s="30">
        <v>30677</v>
      </c>
      <c r="AN81" s="31">
        <f t="shared" si="78"/>
        <v>0.9397151171695513</v>
      </c>
      <c r="AO81" s="30">
        <v>32122</v>
      </c>
      <c r="AP81" s="31">
        <f t="shared" si="79"/>
        <v>1.047103693320729</v>
      </c>
      <c r="AQ81" s="78">
        <v>25429</v>
      </c>
      <c r="AR81" s="31">
        <f t="shared" si="80"/>
        <v>0.7916381296307826</v>
      </c>
      <c r="AS81" s="32"/>
      <c r="AT81" s="31"/>
      <c r="AU81" s="40"/>
    </row>
    <row r="82" spans="1:47" s="1" customFormat="1" ht="12.75" customHeight="1">
      <c r="A82" s="16">
        <v>8</v>
      </c>
      <c r="B82" s="24">
        <v>504479</v>
      </c>
      <c r="C82" s="24">
        <v>511611</v>
      </c>
      <c r="D82" s="25">
        <f t="shared" si="65"/>
        <v>1.0141373575510577</v>
      </c>
      <c r="E82" s="24">
        <v>514617</v>
      </c>
      <c r="F82" s="25">
        <f t="shared" si="66"/>
        <v>1.0058755577968417</v>
      </c>
      <c r="G82" s="56">
        <v>377514</v>
      </c>
      <c r="H82" s="63">
        <f t="shared" si="67"/>
        <v>0.7335824506380473</v>
      </c>
      <c r="I82" s="26"/>
      <c r="J82" s="25"/>
      <c r="K82" s="89"/>
      <c r="M82" s="16">
        <v>8</v>
      </c>
      <c r="N82" s="24">
        <v>182380</v>
      </c>
      <c r="O82" s="24">
        <v>176036</v>
      </c>
      <c r="P82" s="25">
        <f t="shared" si="68"/>
        <v>0.9652154841539643</v>
      </c>
      <c r="Q82" s="24">
        <v>184335</v>
      </c>
      <c r="R82" s="25">
        <f t="shared" si="69"/>
        <v>1.0471437660478538</v>
      </c>
      <c r="S82" s="55">
        <v>147837</v>
      </c>
      <c r="T82" s="28">
        <f t="shared" si="70"/>
        <v>0.802001790218895</v>
      </c>
      <c r="U82" s="26"/>
      <c r="V82" s="25"/>
      <c r="W82" s="89"/>
      <c r="Y82" s="16">
        <v>8</v>
      </c>
      <c r="Z82" s="24">
        <v>95707</v>
      </c>
      <c r="AA82" s="24">
        <v>104536</v>
      </c>
      <c r="AB82" s="25">
        <f t="shared" si="73"/>
        <v>1.0922503056202786</v>
      </c>
      <c r="AC82" s="27">
        <v>104989</v>
      </c>
      <c r="AD82" s="28">
        <f t="shared" si="74"/>
        <v>1.0043334353715467</v>
      </c>
      <c r="AE82" s="72">
        <v>82787</v>
      </c>
      <c r="AF82" s="28">
        <f t="shared" si="75"/>
        <v>0.7885302269761594</v>
      </c>
      <c r="AG82" s="26"/>
      <c r="AH82" s="25"/>
      <c r="AI82" s="89"/>
      <c r="AK82" s="16">
        <v>8</v>
      </c>
      <c r="AL82" s="24">
        <v>33412</v>
      </c>
      <c r="AM82" s="24">
        <v>32878</v>
      </c>
      <c r="AN82" s="25">
        <f t="shared" si="78"/>
        <v>0.9840177181850832</v>
      </c>
      <c r="AO82" s="24">
        <v>33779</v>
      </c>
      <c r="AP82" s="25">
        <f t="shared" si="79"/>
        <v>1.0274043433298863</v>
      </c>
      <c r="AQ82" s="73">
        <v>26212</v>
      </c>
      <c r="AR82" s="25">
        <f t="shared" si="80"/>
        <v>0.7759850794872554</v>
      </c>
      <c r="AS82" s="26"/>
      <c r="AT82" s="25"/>
      <c r="AU82" s="89"/>
    </row>
    <row r="83" spans="1:47" s="1" customFormat="1" ht="12.75" customHeight="1">
      <c r="A83" s="16">
        <v>9</v>
      </c>
      <c r="B83" s="24">
        <v>497542</v>
      </c>
      <c r="C83" s="24">
        <v>490243</v>
      </c>
      <c r="D83" s="25">
        <f t="shared" si="65"/>
        <v>0.9853298816984295</v>
      </c>
      <c r="E83" s="24">
        <v>268138</v>
      </c>
      <c r="F83" s="25">
        <f t="shared" si="66"/>
        <v>0.546949166025828</v>
      </c>
      <c r="G83" s="56">
        <v>377559</v>
      </c>
      <c r="H83" s="57">
        <f t="shared" si="67"/>
        <v>1.4080771841365267</v>
      </c>
      <c r="I83" s="26"/>
      <c r="J83" s="25"/>
      <c r="K83" s="89"/>
      <c r="M83" s="16">
        <v>9</v>
      </c>
      <c r="N83" s="24">
        <v>174180</v>
      </c>
      <c r="O83" s="24">
        <v>157524</v>
      </c>
      <c r="P83" s="25">
        <f t="shared" si="68"/>
        <v>0.904374784705477</v>
      </c>
      <c r="Q83" s="24">
        <v>89817</v>
      </c>
      <c r="R83" s="25">
        <f t="shared" si="69"/>
        <v>0.5701797821284376</v>
      </c>
      <c r="S83" s="55">
        <v>126492</v>
      </c>
      <c r="T83" s="28">
        <f t="shared" si="70"/>
        <v>1.408330271552156</v>
      </c>
      <c r="U83" s="26"/>
      <c r="V83" s="25"/>
      <c r="W83" s="89"/>
      <c r="Y83" s="16">
        <v>9</v>
      </c>
      <c r="Z83" s="24">
        <v>87632</v>
      </c>
      <c r="AA83" s="24">
        <v>92580</v>
      </c>
      <c r="AB83" s="25">
        <f t="shared" si="73"/>
        <v>1.0564633923680846</v>
      </c>
      <c r="AC83" s="27">
        <v>57795</v>
      </c>
      <c r="AD83" s="28">
        <f t="shared" si="74"/>
        <v>0.6242709008425146</v>
      </c>
      <c r="AE83" s="72">
        <v>86144</v>
      </c>
      <c r="AF83" s="28">
        <f t="shared" si="75"/>
        <v>1.4905095596504887</v>
      </c>
      <c r="AG83" s="26"/>
      <c r="AH83" s="25"/>
      <c r="AI83" s="89"/>
      <c r="AK83" s="16">
        <v>9</v>
      </c>
      <c r="AL83" s="24">
        <v>32630</v>
      </c>
      <c r="AM83" s="24">
        <v>32524</v>
      </c>
      <c r="AN83" s="25">
        <f t="shared" si="78"/>
        <v>0.9967514557155991</v>
      </c>
      <c r="AO83" s="24">
        <v>21896</v>
      </c>
      <c r="AP83" s="25">
        <f t="shared" si="79"/>
        <v>0.6732259254704218</v>
      </c>
      <c r="AQ83" s="73">
        <v>30577</v>
      </c>
      <c r="AR83" s="25">
        <f t="shared" si="80"/>
        <v>1.3964651077822434</v>
      </c>
      <c r="AS83" s="26"/>
      <c r="AT83" s="25"/>
      <c r="AU83" s="89"/>
    </row>
    <row r="84" spans="1:47" s="1" customFormat="1" ht="12" customHeight="1">
      <c r="A84" s="16">
        <v>10</v>
      </c>
      <c r="B84" s="24">
        <v>404570</v>
      </c>
      <c r="C84" s="24">
        <v>420251</v>
      </c>
      <c r="D84" s="25">
        <f t="shared" si="65"/>
        <v>1.0387596707615494</v>
      </c>
      <c r="E84" s="24">
        <v>161966</v>
      </c>
      <c r="F84" s="25">
        <f t="shared" si="66"/>
        <v>0.3854030091540532</v>
      </c>
      <c r="G84" s="56">
        <v>322107</v>
      </c>
      <c r="H84" s="57">
        <f t="shared" si="67"/>
        <v>1.9887322030549621</v>
      </c>
      <c r="I84" s="26"/>
      <c r="J84" s="25"/>
      <c r="K84" s="89"/>
      <c r="M84" s="16">
        <v>10</v>
      </c>
      <c r="N84" s="24">
        <v>137086</v>
      </c>
      <c r="O84" s="24">
        <v>146880</v>
      </c>
      <c r="P84" s="25">
        <f t="shared" si="68"/>
        <v>1.0714442029091227</v>
      </c>
      <c r="Q84" s="24">
        <v>69277</v>
      </c>
      <c r="R84" s="25">
        <f t="shared" si="69"/>
        <v>0.47165713507625273</v>
      </c>
      <c r="S84" s="55">
        <v>128652</v>
      </c>
      <c r="T84" s="28">
        <f t="shared" si="70"/>
        <v>1.8570665588867878</v>
      </c>
      <c r="U84" s="26"/>
      <c r="V84" s="25"/>
      <c r="W84" s="89"/>
      <c r="Y84" s="16">
        <v>10</v>
      </c>
      <c r="Z84" s="24">
        <v>79045</v>
      </c>
      <c r="AA84" s="24">
        <v>74574</v>
      </c>
      <c r="AB84" s="25">
        <f t="shared" si="73"/>
        <v>0.9434372825605668</v>
      </c>
      <c r="AC84" s="27">
        <v>33051</v>
      </c>
      <c r="AD84" s="28">
        <f t="shared" si="74"/>
        <v>0.44319736101053986</v>
      </c>
      <c r="AE84" s="72">
        <v>65196</v>
      </c>
      <c r="AF84" s="28">
        <f t="shared" si="75"/>
        <v>1.9725878188254515</v>
      </c>
      <c r="AG84" s="26"/>
      <c r="AH84" s="25"/>
      <c r="AI84" s="89"/>
      <c r="AK84" s="16">
        <v>10</v>
      </c>
      <c r="AL84" s="24">
        <v>31045</v>
      </c>
      <c r="AM84" s="24">
        <v>27229</v>
      </c>
      <c r="AN84" s="25">
        <f t="shared" si="78"/>
        <v>0.877081655661137</v>
      </c>
      <c r="AO84" s="24">
        <v>15129</v>
      </c>
      <c r="AP84" s="25">
        <f t="shared" si="79"/>
        <v>0.5556208454221602</v>
      </c>
      <c r="AQ84" s="73">
        <v>23407</v>
      </c>
      <c r="AR84" s="25">
        <f t="shared" si="80"/>
        <v>1.5471610813669112</v>
      </c>
      <c r="AS84" s="26"/>
      <c r="AT84" s="25"/>
      <c r="AU84" s="89"/>
    </row>
    <row r="85" spans="1:47" s="1" customFormat="1" ht="12.75" customHeight="1">
      <c r="A85" s="16">
        <v>11</v>
      </c>
      <c r="B85" s="24">
        <v>382037</v>
      </c>
      <c r="C85" s="24">
        <v>398090</v>
      </c>
      <c r="D85" s="25">
        <f t="shared" si="65"/>
        <v>1.042019490258797</v>
      </c>
      <c r="E85" s="24">
        <v>150978</v>
      </c>
      <c r="F85" s="25">
        <f t="shared" si="66"/>
        <v>0.37925594714762995</v>
      </c>
      <c r="G85" s="56">
        <v>288772</v>
      </c>
      <c r="H85" s="57">
        <f t="shared" si="67"/>
        <v>1.912676019022639</v>
      </c>
      <c r="I85" s="26"/>
      <c r="J85" s="25"/>
      <c r="K85" s="89"/>
      <c r="M85" s="16">
        <v>11</v>
      </c>
      <c r="N85" s="24">
        <v>151027</v>
      </c>
      <c r="O85" s="24">
        <v>142806</v>
      </c>
      <c r="P85" s="25">
        <f t="shared" si="68"/>
        <v>0.9455660246181147</v>
      </c>
      <c r="Q85" s="24">
        <v>56985</v>
      </c>
      <c r="R85" s="25">
        <f t="shared" si="69"/>
        <v>0.3990378555522877</v>
      </c>
      <c r="S85" s="55">
        <v>119513</v>
      </c>
      <c r="T85" s="28">
        <f t="shared" si="70"/>
        <v>2.0972712117223833</v>
      </c>
      <c r="U85" s="26"/>
      <c r="V85" s="25"/>
      <c r="W85" s="89"/>
      <c r="Y85" s="16">
        <v>11</v>
      </c>
      <c r="Z85" s="24">
        <v>80061</v>
      </c>
      <c r="AA85" s="24">
        <v>85265</v>
      </c>
      <c r="AB85" s="25">
        <f t="shared" si="73"/>
        <v>1.0650004371666604</v>
      </c>
      <c r="AC85" s="27">
        <v>38090</v>
      </c>
      <c r="AD85" s="28">
        <f t="shared" si="74"/>
        <v>0.4467249164369906</v>
      </c>
      <c r="AE85" s="72">
        <v>66250</v>
      </c>
      <c r="AF85" s="28">
        <f t="shared" si="75"/>
        <v>1.739301653977422</v>
      </c>
      <c r="AG85" s="26"/>
      <c r="AH85" s="25"/>
      <c r="AI85" s="89"/>
      <c r="AK85" s="16">
        <v>11</v>
      </c>
      <c r="AL85" s="24">
        <v>31698</v>
      </c>
      <c r="AM85" s="24">
        <v>32520</v>
      </c>
      <c r="AN85" s="25">
        <f t="shared" si="78"/>
        <v>1.0259322354722695</v>
      </c>
      <c r="AO85" s="24">
        <v>15595</v>
      </c>
      <c r="AP85" s="25">
        <f t="shared" si="79"/>
        <v>0.47955104551045513</v>
      </c>
      <c r="AQ85" s="73">
        <v>26481</v>
      </c>
      <c r="AR85" s="25">
        <f t="shared" si="80"/>
        <v>1.6980442449503046</v>
      </c>
      <c r="AS85" s="26"/>
      <c r="AT85" s="25"/>
      <c r="AU85" s="89"/>
    </row>
    <row r="86" spans="1:47" s="1" customFormat="1" ht="12.75" customHeight="1" thickBot="1">
      <c r="A86" s="49">
        <v>12</v>
      </c>
      <c r="B86" s="50">
        <v>349886</v>
      </c>
      <c r="C86" s="50">
        <v>398410</v>
      </c>
      <c r="D86" s="51">
        <f t="shared" si="65"/>
        <v>1.138685171741653</v>
      </c>
      <c r="E86" s="50">
        <v>233098</v>
      </c>
      <c r="F86" s="51">
        <f t="shared" si="66"/>
        <v>0.5850706558570317</v>
      </c>
      <c r="G86" s="65">
        <v>292713</v>
      </c>
      <c r="H86" s="66">
        <f t="shared" si="67"/>
        <v>1.255750800092665</v>
      </c>
      <c r="I86" s="42"/>
      <c r="J86" s="43"/>
      <c r="K86" s="92"/>
      <c r="M86" s="49">
        <v>12</v>
      </c>
      <c r="N86" s="50">
        <v>130405</v>
      </c>
      <c r="O86" s="50">
        <v>157483</v>
      </c>
      <c r="P86" s="51">
        <f t="shared" si="68"/>
        <v>1.2076454123691576</v>
      </c>
      <c r="Q86" s="50">
        <v>106677</v>
      </c>
      <c r="R86" s="51">
        <f t="shared" si="69"/>
        <v>0.6773874005448207</v>
      </c>
      <c r="S86" s="64">
        <v>157048</v>
      </c>
      <c r="T86" s="37">
        <f t="shared" si="70"/>
        <v>1.4721823823317117</v>
      </c>
      <c r="U86" s="42"/>
      <c r="V86" s="43"/>
      <c r="W86" s="92"/>
      <c r="Y86" s="18">
        <v>12</v>
      </c>
      <c r="Z86" s="33">
        <v>81055</v>
      </c>
      <c r="AA86" s="33">
        <v>85308</v>
      </c>
      <c r="AB86" s="34">
        <f t="shared" si="73"/>
        <v>1.0524705446918758</v>
      </c>
      <c r="AC86" s="36">
        <v>53655</v>
      </c>
      <c r="AD86" s="37">
        <f t="shared" si="74"/>
        <v>0.6289562526375018</v>
      </c>
      <c r="AE86" s="79">
        <v>24331</v>
      </c>
      <c r="AF86" s="45">
        <f t="shared" si="75"/>
        <v>0.45347125151430434</v>
      </c>
      <c r="AG86" s="42"/>
      <c r="AH86" s="43"/>
      <c r="AI86" s="92"/>
      <c r="AK86" s="49">
        <v>12</v>
      </c>
      <c r="AL86" s="50">
        <v>32080</v>
      </c>
      <c r="AM86" s="50">
        <v>32314</v>
      </c>
      <c r="AN86" s="51">
        <f t="shared" si="78"/>
        <v>1.007294264339152</v>
      </c>
      <c r="AO86" s="50">
        <v>21731</v>
      </c>
      <c r="AP86" s="51">
        <f t="shared" si="79"/>
        <v>0.672494893854057</v>
      </c>
      <c r="AQ86" s="80">
        <v>35079</v>
      </c>
      <c r="AR86" s="43">
        <f t="shared" si="80"/>
        <v>1.614237724909116</v>
      </c>
      <c r="AS86" s="42"/>
      <c r="AT86" s="43"/>
      <c r="AU86" s="92"/>
    </row>
    <row r="87" spans="1:47" s="1" customFormat="1" ht="12.75" customHeight="1" thickBot="1">
      <c r="A87" s="19" t="s">
        <v>60</v>
      </c>
      <c r="B87" s="46">
        <f>SUM(B75:B86)</f>
        <v>4826077</v>
      </c>
      <c r="C87" s="46">
        <f>SUM(C75:C86)</f>
        <v>5061377</v>
      </c>
      <c r="D87" s="47">
        <f t="shared" si="65"/>
        <v>1.0487559564424687</v>
      </c>
      <c r="E87" s="46">
        <f>SUM(E75:E78)</f>
        <v>1607527</v>
      </c>
      <c r="F87" s="47">
        <f>SUM(E87/C87)</f>
        <v>0.3176066513124788</v>
      </c>
      <c r="G87" s="81">
        <f>SUM(G75:G79)</f>
        <v>1364773</v>
      </c>
      <c r="H87" s="82">
        <f>G87/E87</f>
        <v>0.8489891616128377</v>
      </c>
      <c r="I87" s="48">
        <f>SUM(I75:I79)</f>
        <v>1101649</v>
      </c>
      <c r="J87" s="47">
        <f>I87/G87</f>
        <v>0.8072031026405124</v>
      </c>
      <c r="K87" s="101">
        <f>I87/E87</f>
        <v>0.6853066853620499</v>
      </c>
      <c r="M87" s="19" t="s">
        <v>54</v>
      </c>
      <c r="N87" s="46">
        <f>SUM(N75:N76)</f>
        <v>307656</v>
      </c>
      <c r="O87" s="46">
        <f>SUM(O75:O76)</f>
        <v>297412</v>
      </c>
      <c r="P87" s="47">
        <f t="shared" si="68"/>
        <v>0.9667030709623735</v>
      </c>
      <c r="Q87" s="68">
        <f>SUM(Q75:Q80)</f>
        <v>849748</v>
      </c>
      <c r="R87" s="54">
        <f>SUM(Q87/O87)</f>
        <v>2.8571409358062216</v>
      </c>
      <c r="S87" s="53">
        <f>SUM(S75:S80)</f>
        <v>680720</v>
      </c>
      <c r="T87" s="54">
        <f>S87/Q87</f>
        <v>0.80108455683332</v>
      </c>
      <c r="U87" s="48">
        <f>SUM(U75:U80)</f>
        <v>568951</v>
      </c>
      <c r="V87" s="47">
        <f>U87/S87</f>
        <v>0.8358076742272887</v>
      </c>
      <c r="W87" s="101">
        <f>U87/Q87</f>
        <v>0.6695526203062555</v>
      </c>
      <c r="Y87" s="49" t="s">
        <v>61</v>
      </c>
      <c r="Z87" s="50">
        <f>SUM(Z75:Z77)</f>
        <v>229514</v>
      </c>
      <c r="AA87" s="50">
        <f>SUM(AA75:AA77)</f>
        <v>272709</v>
      </c>
      <c r="AB87" s="51">
        <f t="shared" si="73"/>
        <v>1.1882020268916058</v>
      </c>
      <c r="AC87" s="50">
        <f>SUM(AC75:AC80)</f>
        <v>522883</v>
      </c>
      <c r="AD87" s="52">
        <f>SUM(AC87/AA87)</f>
        <v>1.9173661301973899</v>
      </c>
      <c r="AE87" s="69">
        <f>SUM(AE75:AE80)</f>
        <v>391721</v>
      </c>
      <c r="AF87" s="54">
        <f>AE87/AC87</f>
        <v>0.7491561209677882</v>
      </c>
      <c r="AG87" s="48">
        <f>SUM(AG75:AG80)</f>
        <v>248871</v>
      </c>
      <c r="AH87" s="47">
        <f>AG87/AE87</f>
        <v>0.6353271843991004</v>
      </c>
      <c r="AI87" s="101">
        <f>AG87/AC87</f>
        <v>0.47595924900981673</v>
      </c>
      <c r="AK87" s="49" t="s">
        <v>62</v>
      </c>
      <c r="AL87" s="46">
        <f>SUM(AL75:AL77)</f>
        <v>99693</v>
      </c>
      <c r="AM87" s="46">
        <f>SUM(AM75:AM77)</f>
        <v>101951</v>
      </c>
      <c r="AN87" s="47">
        <f t="shared" si="78"/>
        <v>1.0226495340695936</v>
      </c>
      <c r="AO87" s="68">
        <f>SUM(AO75:AO80)</f>
        <v>193665</v>
      </c>
      <c r="AP87" s="47">
        <f>SUM(AO87/AM87)</f>
        <v>1.899589018253867</v>
      </c>
      <c r="AQ87" s="83">
        <f>SUM(AQ75:AQ80)</f>
        <v>159259</v>
      </c>
      <c r="AR87" s="47">
        <f>AQ87/AO87</f>
        <v>0.8223427051867916</v>
      </c>
      <c r="AS87" s="48">
        <f>SUM(AS75:AS80)</f>
        <v>152681</v>
      </c>
      <c r="AT87" s="47">
        <f>AS87/AQ87</f>
        <v>0.9586962118310425</v>
      </c>
      <c r="AU87" s="101">
        <f>AS87/AO87</f>
        <v>0.788376836289469</v>
      </c>
    </row>
    <row r="88" spans="1:47" s="1" customFormat="1" ht="12.75" customHeight="1">
      <c r="A88" s="17" t="s">
        <v>22</v>
      </c>
      <c r="B88" s="30">
        <f>SUM(B75:B86)</f>
        <v>4826077</v>
      </c>
      <c r="C88" s="30">
        <f>SUM(C75:C86)</f>
        <v>5061377</v>
      </c>
      <c r="D88" s="31">
        <f t="shared" si="65"/>
        <v>1.0487559564424687</v>
      </c>
      <c r="E88" s="30">
        <f>SUM(E75:E86)</f>
        <v>4124450</v>
      </c>
      <c r="F88" s="31">
        <f>SUM(E88/C88)</f>
        <v>0.814886936894841</v>
      </c>
      <c r="G88" s="62">
        <f>SUM(G75:G86)</f>
        <v>3627264</v>
      </c>
      <c r="H88" s="63">
        <f>G88/E88</f>
        <v>0.8794539878044345</v>
      </c>
      <c r="I88" s="32"/>
      <c r="J88" s="31"/>
      <c r="K88" s="90"/>
      <c r="M88" s="17" t="s">
        <v>22</v>
      </c>
      <c r="N88" s="30">
        <f>SUM(N75:N86)</f>
        <v>1825586</v>
      </c>
      <c r="O88" s="30">
        <v>1817643</v>
      </c>
      <c r="P88" s="31">
        <f t="shared" si="68"/>
        <v>0.9956490682991653</v>
      </c>
      <c r="Q88" s="30">
        <v>1528562</v>
      </c>
      <c r="R88" s="31">
        <f>SUM(Q88/O88)</f>
        <v>0.8409583179975386</v>
      </c>
      <c r="S88" s="61">
        <f>SUM(S75:S86)</f>
        <v>1484770</v>
      </c>
      <c r="T88" s="40">
        <f>S88/Q88</f>
        <v>0.9713508513230081</v>
      </c>
      <c r="U88" s="32"/>
      <c r="V88" s="31"/>
      <c r="W88" s="90"/>
      <c r="Y88" s="17" t="s">
        <v>22</v>
      </c>
      <c r="Z88" s="30">
        <f>SUM(Z75:Z86)</f>
        <v>957738</v>
      </c>
      <c r="AA88" s="30">
        <f>SUM(AA75:AA86)</f>
        <v>1048813</v>
      </c>
      <c r="AB88" s="31">
        <f t="shared" si="73"/>
        <v>1.0950938565662007</v>
      </c>
      <c r="AC88" s="39">
        <f>SUM(AC75:AC86)</f>
        <v>901536</v>
      </c>
      <c r="AD88" s="40">
        <f>SUM(AC88/AA88)</f>
        <v>0.859577446122426</v>
      </c>
      <c r="AE88" s="77">
        <f>SUM(AE75:AE86)</f>
        <v>782484</v>
      </c>
      <c r="AF88" s="40">
        <f>AE88/AC88</f>
        <v>0.867945373229688</v>
      </c>
      <c r="AG88" s="32"/>
      <c r="AH88" s="31"/>
      <c r="AI88" s="90"/>
      <c r="AK88" s="17" t="s">
        <v>22</v>
      </c>
      <c r="AL88" s="30">
        <f>SUM(AL75:AL86)</f>
        <v>380473</v>
      </c>
      <c r="AM88" s="30">
        <f>SUM(AM75:AM86)</f>
        <v>378758</v>
      </c>
      <c r="AN88" s="31">
        <f t="shared" si="78"/>
        <v>0.9954924528153115</v>
      </c>
      <c r="AO88" s="30">
        <f>SUM(AO75:AO86)</f>
        <v>333917</v>
      </c>
      <c r="AP88" s="31">
        <f>SUM(AO88/AM88)</f>
        <v>0.8816104214300424</v>
      </c>
      <c r="AQ88" s="78">
        <f>SUM(AQ75:AQ86)</f>
        <v>326444</v>
      </c>
      <c r="AR88" s="31">
        <f>AQ88/AO88</f>
        <v>0.9776201870524711</v>
      </c>
      <c r="AS88" s="32"/>
      <c r="AT88" s="31"/>
      <c r="AU88" s="90"/>
    </row>
    <row r="89" spans="1:46" s="8" customFormat="1" ht="13.5">
      <c r="A89" s="8" t="s">
        <v>2</v>
      </c>
      <c r="G89" s="9"/>
      <c r="H89" s="12"/>
      <c r="I89" s="12"/>
      <c r="J89" s="12"/>
      <c r="K89" s="88"/>
      <c r="M89" s="8" t="s">
        <v>26</v>
      </c>
      <c r="S89" s="9"/>
      <c r="Y89" s="8" t="s">
        <v>17</v>
      </c>
      <c r="AE89" s="9"/>
      <c r="AK89" s="8" t="s">
        <v>27</v>
      </c>
      <c r="AQ89" s="9"/>
      <c r="AR89" s="12"/>
      <c r="AS89" s="12"/>
      <c r="AT89" s="12"/>
    </row>
    <row r="90" spans="7:46" ht="15.75">
      <c r="G90" s="5"/>
      <c r="H90" s="6"/>
      <c r="I90" s="6"/>
      <c r="J90" s="6"/>
      <c r="K90" s="12"/>
      <c r="S90" s="5"/>
      <c r="AE90" s="5"/>
      <c r="AQ90" s="5"/>
      <c r="AR90" s="6"/>
      <c r="AS90" s="6"/>
      <c r="AT90" s="6"/>
    </row>
    <row r="91" ht="15.75">
      <c r="K91" s="6"/>
    </row>
    <row r="92" spans="43:45" ht="15.75">
      <c r="AQ92" s="5"/>
      <c r="AS92" s="174"/>
    </row>
    <row r="93" ht="15.75">
      <c r="E93" s="2"/>
    </row>
  </sheetData>
  <mergeCells count="12">
    <mergeCell ref="AK73:AU73"/>
    <mergeCell ref="A73:K73"/>
    <mergeCell ref="AK55:AU55"/>
    <mergeCell ref="AK19:AU19"/>
    <mergeCell ref="AK1:AU1"/>
    <mergeCell ref="Y37:AI37"/>
    <mergeCell ref="A1:K1"/>
    <mergeCell ref="M1:W1"/>
    <mergeCell ref="Y1:AI1"/>
    <mergeCell ref="AK37:AU37"/>
    <mergeCell ref="M19:W19"/>
    <mergeCell ref="Y17:AI17"/>
  </mergeCells>
  <printOptions/>
  <pageMargins left="0.4" right="0.4" top="1" bottom="1" header="0.512" footer="0.512"/>
  <pageSetup orientation="portrait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Y36" sqref="Y36:Y37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9">
      <selection activeCell="A91" sqref="A1:IV16384"/>
    </sheetView>
  </sheetViews>
  <sheetFormatPr defaultColWidth="11.19921875" defaultRowHeight="15"/>
  <cols>
    <col min="16" max="16" width="10.59765625" style="5" customWidth="1"/>
    <col min="25" max="25" width="10.59765625" style="5" customWidth="1"/>
    <col min="34" max="34" width="10.59765625" style="5" customWidth="1"/>
    <col min="35" max="35" width="10.59765625" style="6" customWidth="1"/>
  </cols>
  <sheetData/>
  <printOptions/>
  <pageMargins left="0.6299212598425197" right="0.5905511811023623" top="0.984251968503937" bottom="0.984251968503937" header="0.5118110236220472" footer="0.5118110236220472"/>
  <pageSetup orientation="portrait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M12">
      <selection activeCell="W15" sqref="A1:IV16384"/>
    </sheetView>
  </sheetViews>
  <sheetFormatPr defaultColWidth="11.19921875" defaultRowHeight="15"/>
  <sheetData/>
  <printOptions/>
  <pageMargins left="0.37" right="0.38" top="0.984251968503937" bottom="0.984251968503937" header="0.5118110236220472" footer="0.5118110236220472"/>
  <pageSetup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shukkokusha</dc:title>
  <dc:subject/>
  <dc:creator>恒成</dc:creator>
  <cp:keywords/>
  <dc:description/>
  <cp:lastModifiedBy>鶴田 よすゆき</cp:lastModifiedBy>
  <cp:lastPrinted>2003-08-06T01:20:59Z</cp:lastPrinted>
  <dcterms:created xsi:type="dcterms:W3CDTF">2003-02-24T04:53:33Z</dcterms:created>
  <cp:category/>
  <cp:version/>
  <cp:contentType/>
  <cp:contentStatus/>
</cp:coreProperties>
</file>