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160" windowWidth="17520" windowHeight="12660" activeTab="0"/>
  </bookViews>
  <sheets>
    <sheet name="住所地別" sheetId="1" r:id="rId1"/>
    <sheet name="港別" sheetId="2" r:id="rId2"/>
    <sheet name="年齢別・性別" sheetId="3" r:id="rId3"/>
    <sheet name="月別" sheetId="4" r:id="rId4"/>
    <sheet name="年別推移" sheetId="5" r:id="rId5"/>
  </sheets>
  <definedNames/>
  <calcPr fullCalcOnLoad="1"/>
</workbook>
</file>

<file path=xl/sharedStrings.xml><?xml version="1.0" encoding="utf-8"?>
<sst xmlns="http://schemas.openxmlformats.org/spreadsheetml/2006/main" count="196" uniqueCount="136">
  <si>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</si>
  <si>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</si>
  <si>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</si>
  <si>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</si>
  <si>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</si>
  <si>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</si>
  <si>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</si>
  <si>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</si>
  <si>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</si>
  <si>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</si>
  <si>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</si>
  <si>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</si>
  <si>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</si>
  <si>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2001年</t>
  </si>
  <si>
    <t>年別・住所地別　日本人出国者数</t>
  </si>
  <si>
    <t>住所地</t>
  </si>
  <si>
    <t>2003年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</si>
  <si>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</si>
  <si>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</si>
  <si>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</si>
  <si>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</si>
  <si>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</si>
  <si>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</si>
  <si>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</si>
  <si>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</si>
  <si>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</si>
  <si>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</si>
  <si>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</si>
  <si>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</si>
  <si>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</si>
  <si>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</si>
  <si>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</si>
  <si>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</si>
  <si>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</si>
  <si>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</si>
  <si>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</si>
  <si>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</si>
  <si>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</si>
  <si>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</si>
  <si>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</si>
  <si>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</si>
  <si>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</si>
  <si>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</si>
  <si>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</si>
  <si>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</si>
  <si>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</si>
  <si>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</si>
  <si>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</si>
  <si>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</si>
  <si>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</si>
  <si>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</si>
  <si>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</si>
  <si>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</si>
  <si>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</si>
  <si>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</si>
  <si>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</si>
  <si>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佐賀</t>
  </si>
  <si>
    <t>長崎</t>
  </si>
  <si>
    <t>熊本</t>
  </si>
  <si>
    <t>大分</t>
  </si>
  <si>
    <t>宮崎</t>
  </si>
  <si>
    <t>鹿児島</t>
  </si>
  <si>
    <t>沖縄</t>
  </si>
  <si>
    <t>外国</t>
  </si>
  <si>
    <t>1999年</t>
  </si>
  <si>
    <t>70才以上</t>
  </si>
  <si>
    <t>総計</t>
  </si>
  <si>
    <t>海港小計</t>
  </si>
  <si>
    <t>0〜4才</t>
  </si>
  <si>
    <t>5〜9才</t>
  </si>
  <si>
    <t>10〜14才</t>
  </si>
  <si>
    <t>15〜19才</t>
  </si>
  <si>
    <t>20〜24才</t>
  </si>
  <si>
    <t>25〜29才</t>
  </si>
  <si>
    <t>30〜34才</t>
  </si>
  <si>
    <t>35〜39才</t>
  </si>
  <si>
    <t>40〜44才</t>
  </si>
  <si>
    <t>45〜49才</t>
  </si>
  <si>
    <t>50〜54才</t>
  </si>
  <si>
    <t>55〜59才</t>
  </si>
  <si>
    <t>60〜64才</t>
  </si>
  <si>
    <t>65〜69才</t>
  </si>
  <si>
    <t>-</t>
  </si>
  <si>
    <t>02年比</t>
  </si>
  <si>
    <t>-</t>
  </si>
  <si>
    <t>-</t>
  </si>
  <si>
    <t>-</t>
  </si>
  <si>
    <t>不詳</t>
  </si>
  <si>
    <t>男性</t>
  </si>
  <si>
    <t>女性</t>
  </si>
  <si>
    <t>成田</t>
  </si>
  <si>
    <t>関空</t>
  </si>
  <si>
    <t>新千歳</t>
  </si>
  <si>
    <t>仙台</t>
  </si>
  <si>
    <t>羽田</t>
  </si>
  <si>
    <t>名古屋</t>
  </si>
  <si>
    <t>福岡</t>
  </si>
  <si>
    <t>那覇</t>
  </si>
  <si>
    <t>2001年</t>
  </si>
  <si>
    <t>2000年</t>
  </si>
  <si>
    <t>前年比</t>
  </si>
  <si>
    <t>総数</t>
  </si>
  <si>
    <t>構成比</t>
  </si>
  <si>
    <t>空港別・日本人出国者数</t>
  </si>
  <si>
    <t>2002年</t>
  </si>
  <si>
    <t>その他</t>
  </si>
  <si>
    <t>空港小計</t>
  </si>
  <si>
    <t>年齢別・性別　日本人出国者数</t>
  </si>
  <si>
    <t>月別・日本人出国者数</t>
  </si>
  <si>
    <t>１月</t>
  </si>
  <si>
    <t>２月</t>
  </si>
  <si>
    <t>３月</t>
  </si>
  <si>
    <t>４月</t>
  </si>
  <si>
    <t>５月</t>
  </si>
  <si>
    <t>６月</t>
  </si>
  <si>
    <t>小計</t>
  </si>
  <si>
    <t>７月</t>
  </si>
  <si>
    <t>８月</t>
  </si>
  <si>
    <t>９月</t>
  </si>
  <si>
    <t>10月</t>
  </si>
  <si>
    <t>11月</t>
  </si>
  <si>
    <t>2004年</t>
  </si>
  <si>
    <t>-</t>
  </si>
  <si>
    <t>12月</t>
  </si>
  <si>
    <t>合計</t>
  </si>
  <si>
    <t>日本人出国者数・外国人入国者数の推移</t>
  </si>
  <si>
    <t>日本人出国者数</t>
  </si>
  <si>
    <t>外国人入国者数</t>
  </si>
  <si>
    <t>1980年</t>
  </si>
  <si>
    <t>（前年比）</t>
  </si>
  <si>
    <t>1981年</t>
  </si>
  <si>
    <t>1982年</t>
  </si>
  <si>
    <t>1983年</t>
  </si>
  <si>
    <t>1984年</t>
  </si>
  <si>
    <t>1985年</t>
  </si>
  <si>
    <t>1986年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</si>
</sst>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#,##0.0"/>
  </numFmts>
  <fonts count="7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</fonts>
  <fills count="2">
    <fill>
      <patternFill/>
    </fill>
    <fill>
      <patternFill patternType="gray125"/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uble"/>
      <bottom style="medium"/>
    </border>
    <border>
      <left style="dotted"/>
      <right style="thin"/>
      <top style="medium"/>
      <bottom>
        <color indexed="63"/>
      </bottom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>
      <left style="dotted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dotted"/>
      <top style="medium"/>
      <bottom>
        <color indexed="63"/>
      </bottom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 style="double"/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medium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medium"/>
      <top style="medium"/>
      <bottom style="thin"/>
    </border>
    <border>
      <left style="dotted"/>
      <right style="medium"/>
      <top style="thin"/>
      <bottom>
        <color indexed="63"/>
      </bottom>
    </border>
    <border>
      <left style="dotted"/>
      <right style="medium"/>
      <top style="double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 horizontal="center"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3" xfId="0" applyNumberFormat="1" applyBorder="1" applyAlignment="1">
      <alignment/>
    </xf>
    <xf numFmtId="176" fontId="0" fillId="0" borderId="14" xfId="15" applyNumberFormat="1" applyBorder="1" applyAlignment="1">
      <alignment/>
    </xf>
    <xf numFmtId="176" fontId="0" fillId="0" borderId="7" xfId="15" applyNumberFormat="1" applyBorder="1" applyAlignment="1">
      <alignment/>
    </xf>
    <xf numFmtId="176" fontId="0" fillId="0" borderId="2" xfId="15" applyNumberFormat="1" applyBorder="1" applyAlignment="1">
      <alignment/>
    </xf>
    <xf numFmtId="0" fontId="0" fillId="0" borderId="15" xfId="0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176" fontId="0" fillId="0" borderId="4" xfId="15" applyNumberFormat="1" applyBorder="1" applyAlignment="1">
      <alignment/>
    </xf>
    <xf numFmtId="3" fontId="0" fillId="0" borderId="3" xfId="0" applyNumberFormat="1" applyBorder="1" applyAlignment="1">
      <alignment horizontal="center"/>
    </xf>
    <xf numFmtId="176" fontId="0" fillId="0" borderId="0" xfId="15" applyNumberFormat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17" xfId="0" applyNumberFormat="1" applyBorder="1" applyAlignment="1">
      <alignment/>
    </xf>
    <xf numFmtId="176" fontId="0" fillId="0" borderId="18" xfId="15" applyNumberFormat="1" applyBorder="1" applyAlignment="1">
      <alignment horizontal="center"/>
    </xf>
    <xf numFmtId="176" fontId="0" fillId="0" borderId="19" xfId="15" applyNumberFormat="1" applyBorder="1" applyAlignment="1">
      <alignment/>
    </xf>
    <xf numFmtId="176" fontId="0" fillId="0" borderId="20" xfId="15" applyNumberFormat="1" applyBorder="1" applyAlignment="1">
      <alignment/>
    </xf>
    <xf numFmtId="176" fontId="0" fillId="0" borderId="21" xfId="15" applyNumberFormat="1" applyBorder="1" applyAlignment="1">
      <alignment/>
    </xf>
    <xf numFmtId="176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176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176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/>
    </xf>
    <xf numFmtId="176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176" fontId="0" fillId="0" borderId="31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76" fontId="0" fillId="0" borderId="34" xfId="0" applyNumberFormat="1" applyBorder="1" applyAlignment="1">
      <alignment horizontal="center"/>
    </xf>
    <xf numFmtId="176" fontId="0" fillId="0" borderId="2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176" fontId="0" fillId="0" borderId="36" xfId="0" applyNumberFormat="1" applyBorder="1" applyAlignment="1">
      <alignment/>
    </xf>
    <xf numFmtId="176" fontId="0" fillId="0" borderId="29" xfId="15" applyNumberFormat="1" applyBorder="1" applyAlignment="1">
      <alignment/>
    </xf>
    <xf numFmtId="176" fontId="0" fillId="0" borderId="31" xfId="15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 horizontal="center"/>
    </xf>
    <xf numFmtId="3" fontId="0" fillId="0" borderId="36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 horizontal="center"/>
    </xf>
    <xf numFmtId="178" fontId="0" fillId="0" borderId="37" xfId="0" applyNumberFormat="1" applyBorder="1" applyAlignment="1">
      <alignment/>
    </xf>
    <xf numFmtId="178" fontId="0" fillId="0" borderId="46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32" xfId="0" applyNumberFormat="1" applyFill="1" applyBorder="1" applyAlignment="1">
      <alignment horizontal="center"/>
    </xf>
    <xf numFmtId="176" fontId="0" fillId="0" borderId="3" xfId="15" applyNumberFormat="1" applyFill="1" applyBorder="1" applyAlignment="1">
      <alignment horizontal="center"/>
    </xf>
    <xf numFmtId="176" fontId="0" fillId="0" borderId="16" xfId="15" applyNumberFormat="1" applyFill="1" applyBorder="1" applyAlignment="1">
      <alignment horizontal="center"/>
    </xf>
    <xf numFmtId="176" fontId="0" fillId="0" borderId="28" xfId="15" applyNumberFormat="1" applyBorder="1" applyAlignment="1">
      <alignment/>
    </xf>
    <xf numFmtId="176" fontId="0" fillId="0" borderId="48" xfId="15" applyNumberFormat="1" applyBorder="1" applyAlignment="1">
      <alignment/>
    </xf>
    <xf numFmtId="176" fontId="0" fillId="0" borderId="12" xfId="15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176" fontId="0" fillId="0" borderId="51" xfId="15" applyNumberFormat="1" applyBorder="1" applyAlignment="1">
      <alignment/>
    </xf>
    <xf numFmtId="177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178" fontId="0" fillId="0" borderId="54" xfId="0" applyNumberFormat="1" applyBorder="1" applyAlignment="1">
      <alignment/>
    </xf>
    <xf numFmtId="176" fontId="0" fillId="0" borderId="11" xfId="15" applyNumberFormat="1" applyBorder="1" applyAlignment="1">
      <alignment/>
    </xf>
    <xf numFmtId="176" fontId="0" fillId="0" borderId="13" xfId="15" applyNumberFormat="1" applyBorder="1" applyAlignment="1">
      <alignment/>
    </xf>
    <xf numFmtId="3" fontId="0" fillId="0" borderId="55" xfId="0" applyNumberFormat="1" applyBorder="1" applyAlignment="1">
      <alignment/>
    </xf>
    <xf numFmtId="0" fontId="0" fillId="0" borderId="5" xfId="0" applyBorder="1" applyAlignment="1">
      <alignment horizontal="center"/>
    </xf>
    <xf numFmtId="176" fontId="0" fillId="0" borderId="22" xfId="15" applyNumberFormat="1" applyBorder="1" applyAlignment="1">
      <alignment/>
    </xf>
    <xf numFmtId="176" fontId="0" fillId="0" borderId="37" xfId="15" applyNumberFormat="1" applyBorder="1" applyAlignment="1">
      <alignment/>
    </xf>
    <xf numFmtId="0" fontId="0" fillId="0" borderId="56" xfId="0" applyBorder="1" applyAlignment="1">
      <alignment horizontal="center"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176" fontId="0" fillId="0" borderId="58" xfId="15" applyNumberFormat="1" applyBorder="1" applyAlignment="1">
      <alignment/>
    </xf>
    <xf numFmtId="3" fontId="0" fillId="0" borderId="59" xfId="0" applyNumberFormat="1" applyBorder="1" applyAlignment="1">
      <alignment/>
    </xf>
    <xf numFmtId="176" fontId="0" fillId="0" borderId="60" xfId="15" applyNumberFormat="1" applyBorder="1" applyAlignment="1">
      <alignment/>
    </xf>
    <xf numFmtId="3" fontId="0" fillId="0" borderId="61" xfId="0" applyNumberFormat="1" applyBorder="1" applyAlignment="1">
      <alignment/>
    </xf>
    <xf numFmtId="176" fontId="0" fillId="0" borderId="62" xfId="15" applyNumberFormat="1" applyBorder="1" applyAlignment="1">
      <alignment/>
    </xf>
    <xf numFmtId="3" fontId="0" fillId="0" borderId="63" xfId="0" applyNumberFormat="1" applyBorder="1" applyAlignment="1">
      <alignment/>
    </xf>
    <xf numFmtId="176" fontId="0" fillId="0" borderId="57" xfId="15" applyNumberFormat="1" applyBorder="1" applyAlignment="1">
      <alignment/>
    </xf>
    <xf numFmtId="0" fontId="0" fillId="0" borderId="64" xfId="0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65" xfId="0" applyNumberFormat="1" applyBorder="1" applyAlignment="1">
      <alignment horizontal="center"/>
    </xf>
    <xf numFmtId="176" fontId="0" fillId="0" borderId="66" xfId="15" applyNumberFormat="1" applyBorder="1" applyAlignment="1">
      <alignment horizontal="center"/>
    </xf>
    <xf numFmtId="3" fontId="0" fillId="0" borderId="67" xfId="0" applyNumberFormat="1" applyBorder="1" applyAlignment="1">
      <alignment horizontal="center"/>
    </xf>
    <xf numFmtId="176" fontId="0" fillId="0" borderId="68" xfId="15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176" fontId="0" fillId="0" borderId="70" xfId="15" applyNumberFormat="1" applyBorder="1" applyAlignment="1">
      <alignment horizontal="center"/>
    </xf>
    <xf numFmtId="3" fontId="0" fillId="0" borderId="71" xfId="0" applyNumberFormat="1" applyBorder="1" applyAlignment="1">
      <alignment horizontal="center"/>
    </xf>
    <xf numFmtId="176" fontId="0" fillId="0" borderId="65" xfId="15" applyNumberFormat="1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24" xfId="15" applyNumberFormat="1" applyBorder="1" applyAlignment="1">
      <alignment/>
    </xf>
    <xf numFmtId="3" fontId="0" fillId="0" borderId="72" xfId="0" applyNumberFormat="1" applyBorder="1" applyAlignment="1">
      <alignment/>
    </xf>
    <xf numFmtId="176" fontId="0" fillId="0" borderId="73" xfId="15" applyNumberFormat="1" applyBorder="1" applyAlignment="1">
      <alignment/>
    </xf>
    <xf numFmtId="3" fontId="0" fillId="0" borderId="33" xfId="0" applyNumberFormat="1" applyBorder="1" applyAlignment="1">
      <alignment/>
    </xf>
    <xf numFmtId="176" fontId="0" fillId="0" borderId="74" xfId="15" applyNumberFormat="1" applyBorder="1" applyAlignment="1">
      <alignment/>
    </xf>
    <xf numFmtId="3" fontId="0" fillId="0" borderId="34" xfId="0" applyNumberFormat="1" applyBorder="1" applyAlignment="1">
      <alignment/>
    </xf>
    <xf numFmtId="176" fontId="0" fillId="0" borderId="23" xfId="15" applyNumberFormat="1" applyBorder="1" applyAlignment="1">
      <alignment/>
    </xf>
    <xf numFmtId="0" fontId="0" fillId="0" borderId="17" xfId="0" applyBorder="1" applyAlignment="1">
      <alignment horizontal="center"/>
    </xf>
    <xf numFmtId="3" fontId="0" fillId="0" borderId="75" xfId="0" applyNumberFormat="1" applyBorder="1" applyAlignment="1">
      <alignment/>
    </xf>
    <xf numFmtId="176" fontId="0" fillId="0" borderId="76" xfId="15" applyNumberFormat="1" applyBorder="1" applyAlignment="1">
      <alignment/>
    </xf>
    <xf numFmtId="3" fontId="0" fillId="0" borderId="77" xfId="0" applyNumberFormat="1" applyBorder="1" applyAlignment="1">
      <alignment/>
    </xf>
    <xf numFmtId="176" fontId="0" fillId="0" borderId="78" xfId="15" applyNumberFormat="1" applyBorder="1" applyAlignment="1">
      <alignment/>
    </xf>
    <xf numFmtId="3" fontId="0" fillId="0" borderId="79" xfId="0" applyNumberFormat="1" applyBorder="1" applyAlignment="1">
      <alignment/>
    </xf>
    <xf numFmtId="176" fontId="0" fillId="0" borderId="80" xfId="15" applyNumberFormat="1" applyBorder="1" applyAlignment="1">
      <alignment/>
    </xf>
    <xf numFmtId="3" fontId="0" fillId="0" borderId="81" xfId="0" applyNumberFormat="1" applyBorder="1" applyAlignment="1">
      <alignment/>
    </xf>
    <xf numFmtId="176" fontId="0" fillId="0" borderId="75" xfId="15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0" fontId="1" fillId="0" borderId="82" xfId="0" applyFont="1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85" xfId="0" applyFill="1" applyBorder="1" applyAlignment="1">
      <alignment/>
    </xf>
    <xf numFmtId="176" fontId="0" fillId="0" borderId="86" xfId="15" applyNumberFormat="1" applyBorder="1" applyAlignment="1">
      <alignment horizontal="center"/>
    </xf>
    <xf numFmtId="176" fontId="0" fillId="0" borderId="87" xfId="15" applyNumberFormat="1" applyBorder="1" applyAlignment="1">
      <alignment/>
    </xf>
    <xf numFmtId="176" fontId="0" fillId="0" borderId="88" xfId="15" applyNumberFormat="1" applyBorder="1" applyAlignment="1">
      <alignment/>
    </xf>
    <xf numFmtId="176" fontId="0" fillId="0" borderId="89" xfId="15" applyNumberFormat="1" applyBorder="1" applyAlignment="1">
      <alignment/>
    </xf>
    <xf numFmtId="0" fontId="0" fillId="0" borderId="45" xfId="0" applyBorder="1" applyAlignment="1">
      <alignment horizontal="center"/>
    </xf>
    <xf numFmtId="176" fontId="0" fillId="0" borderId="90" xfId="15" applyNumberFormat="1" applyBorder="1" applyAlignment="1">
      <alignment horizontal="center"/>
    </xf>
    <xf numFmtId="176" fontId="0" fillId="0" borderId="91" xfId="15" applyNumberFormat="1" applyBorder="1" applyAlignment="1">
      <alignment/>
    </xf>
    <xf numFmtId="3" fontId="0" fillId="0" borderId="92" xfId="0" applyNumberFormat="1" applyBorder="1" applyAlignment="1">
      <alignment/>
    </xf>
    <xf numFmtId="176" fontId="0" fillId="0" borderId="93" xfId="15" applyNumberFormat="1" applyBorder="1" applyAlignment="1">
      <alignment/>
    </xf>
    <xf numFmtId="176" fontId="0" fillId="0" borderId="94" xfId="15" applyNumberFormat="1" applyBorder="1" applyAlignment="1">
      <alignment/>
    </xf>
    <xf numFmtId="3" fontId="0" fillId="0" borderId="95" xfId="15" applyNumberFormat="1" applyFont="1" applyFill="1" applyBorder="1" applyAlignment="1">
      <alignment horizontal="center"/>
    </xf>
    <xf numFmtId="176" fontId="0" fillId="0" borderId="96" xfId="15" applyNumberFormat="1" applyFont="1" applyFill="1" applyBorder="1" applyAlignment="1">
      <alignment horizontal="center"/>
    </xf>
    <xf numFmtId="3" fontId="0" fillId="0" borderId="97" xfId="0" applyNumberFormat="1" applyBorder="1" applyAlignment="1">
      <alignment/>
    </xf>
    <xf numFmtId="176" fontId="0" fillId="0" borderId="98" xfId="15" applyNumberFormat="1" applyBorder="1" applyAlignment="1">
      <alignment/>
    </xf>
    <xf numFmtId="3" fontId="0" fillId="0" borderId="45" xfId="15" applyNumberFormat="1" applyFont="1" applyFill="1" applyBorder="1" applyAlignment="1">
      <alignment horizontal="center"/>
    </xf>
    <xf numFmtId="3" fontId="0" fillId="0" borderId="54" xfId="0" applyNumberFormat="1" applyBorder="1" applyAlignment="1">
      <alignment/>
    </xf>
    <xf numFmtId="176" fontId="0" fillId="0" borderId="90" xfId="15" applyNumberFormat="1" applyFont="1" applyFill="1" applyBorder="1" applyAlignment="1">
      <alignment horizontal="center"/>
    </xf>
    <xf numFmtId="176" fontId="0" fillId="0" borderId="99" xfId="15" applyNumberFormat="1" applyBorder="1" applyAlignment="1">
      <alignment/>
    </xf>
    <xf numFmtId="3" fontId="0" fillId="0" borderId="100" xfId="15" applyNumberFormat="1" applyFont="1" applyFill="1" applyBorder="1" applyAlignment="1">
      <alignment horizontal="center"/>
    </xf>
    <xf numFmtId="3" fontId="0" fillId="0" borderId="101" xfId="0" applyNumberFormat="1" applyBorder="1" applyAlignment="1">
      <alignment/>
    </xf>
    <xf numFmtId="3" fontId="0" fillId="0" borderId="102" xfId="0" applyNumberFormat="1" applyBorder="1" applyAlignment="1">
      <alignment/>
    </xf>
    <xf numFmtId="3" fontId="0" fillId="0" borderId="103" xfId="0" applyNumberFormat="1" applyBorder="1" applyAlignment="1">
      <alignment/>
    </xf>
    <xf numFmtId="176" fontId="0" fillId="0" borderId="58" xfId="0" applyNumberFormat="1" applyBorder="1" applyAlignment="1">
      <alignment/>
    </xf>
    <xf numFmtId="0" fontId="0" fillId="0" borderId="65" xfId="0" applyBorder="1" applyAlignment="1">
      <alignment horizontal="center"/>
    </xf>
    <xf numFmtId="177" fontId="0" fillId="0" borderId="66" xfId="0" applyNumberFormat="1" applyBorder="1" applyAlignment="1">
      <alignment horizontal="center"/>
    </xf>
    <xf numFmtId="176" fontId="0" fillId="0" borderId="26" xfId="15" applyNumberFormat="1" applyBorder="1" applyAlignment="1">
      <alignment/>
    </xf>
    <xf numFmtId="0" fontId="0" fillId="0" borderId="71" xfId="0" applyBorder="1" applyAlignment="1">
      <alignment horizontal="center"/>
    </xf>
    <xf numFmtId="3" fontId="0" fillId="0" borderId="104" xfId="0" applyNumberFormat="1" applyBorder="1" applyAlignment="1">
      <alignment/>
    </xf>
    <xf numFmtId="0" fontId="0" fillId="0" borderId="105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109" xfId="0" applyBorder="1" applyAlignment="1">
      <alignment horizontal="center"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0" xfId="0" applyNumberFormat="1" applyAlignment="1">
      <alignment horizontal="center"/>
    </xf>
    <xf numFmtId="0" fontId="0" fillId="0" borderId="55" xfId="0" applyBorder="1" applyAlignment="1">
      <alignment horizontal="center"/>
    </xf>
    <xf numFmtId="3" fontId="0" fillId="0" borderId="112" xfId="0" applyNumberFormat="1" applyBorder="1" applyAlignment="1">
      <alignment/>
    </xf>
    <xf numFmtId="176" fontId="0" fillId="0" borderId="104" xfId="0" applyNumberFormat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113" xfId="0" applyFill="1" applyBorder="1" applyAlignment="1">
      <alignment horizontal="center"/>
    </xf>
    <xf numFmtId="176" fontId="0" fillId="0" borderId="114" xfId="0" applyNumberFormat="1" applyBorder="1" applyAlignment="1">
      <alignment/>
    </xf>
    <xf numFmtId="3" fontId="0" fillId="0" borderId="111" xfId="0" applyNumberFormat="1" applyFill="1" applyBorder="1" applyAlignment="1">
      <alignment/>
    </xf>
    <xf numFmtId="176" fontId="0" fillId="0" borderId="115" xfId="0" applyNumberFormat="1" applyBorder="1" applyAlignment="1">
      <alignment/>
    </xf>
    <xf numFmtId="3" fontId="0" fillId="0" borderId="116" xfId="0" applyNumberFormat="1" applyFill="1" applyBorder="1" applyAlignment="1">
      <alignment/>
    </xf>
    <xf numFmtId="176" fontId="0" fillId="0" borderId="117" xfId="0" applyNumberFormat="1" applyBorder="1" applyAlignment="1">
      <alignment/>
    </xf>
    <xf numFmtId="3" fontId="0" fillId="0" borderId="11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7" xfId="15" applyNumberFormat="1" applyFont="1" applyFill="1" applyBorder="1" applyAlignment="1">
      <alignment/>
    </xf>
    <xf numFmtId="0" fontId="0" fillId="0" borderId="66" xfId="0" applyBorder="1" applyAlignment="1">
      <alignment horizontal="center"/>
    </xf>
    <xf numFmtId="176" fontId="0" fillId="0" borderId="28" xfId="0" applyNumberFormat="1" applyBorder="1" applyAlignment="1">
      <alignment/>
    </xf>
    <xf numFmtId="176" fontId="0" fillId="0" borderId="28" xfId="0" applyNumberFormat="1" applyBorder="1" applyAlignment="1">
      <alignment horizontal="center"/>
    </xf>
    <xf numFmtId="176" fontId="0" fillId="0" borderId="4" xfId="0" applyNumberFormat="1" applyBorder="1" applyAlignment="1">
      <alignment/>
    </xf>
    <xf numFmtId="176" fontId="0" fillId="0" borderId="75" xfId="0" applyNumberFormat="1" applyBorder="1" applyAlignment="1">
      <alignment/>
    </xf>
    <xf numFmtId="3" fontId="0" fillId="0" borderId="95" xfId="0" applyNumberFormat="1" applyFill="1" applyBorder="1" applyAlignment="1">
      <alignment horizontal="center"/>
    </xf>
    <xf numFmtId="3" fontId="0" fillId="0" borderId="96" xfId="0" applyNumberFormat="1" applyFill="1" applyBorder="1" applyAlignment="1">
      <alignment horizontal="center"/>
    </xf>
    <xf numFmtId="3" fontId="0" fillId="0" borderId="118" xfId="0" applyNumberForma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6" xfId="0" applyFill="1" applyBorder="1" applyAlignment="1">
      <alignment horizontal="center"/>
    </xf>
    <xf numFmtId="3" fontId="0" fillId="0" borderId="110" xfId="0" applyNumberFormat="1" applyFill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19" xfId="0" applyNumberFormat="1" applyBorder="1" applyAlignment="1">
      <alignment/>
    </xf>
    <xf numFmtId="3" fontId="0" fillId="0" borderId="45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176" fontId="0" fillId="0" borderId="15" xfId="15" applyNumberFormat="1" applyFont="1" applyFill="1" applyBorder="1" applyAlignment="1">
      <alignment horizontal="center"/>
    </xf>
    <xf numFmtId="176" fontId="0" fillId="0" borderId="8" xfId="15" applyNumberFormat="1" applyBorder="1" applyAlignment="1">
      <alignment/>
    </xf>
    <xf numFmtId="176" fontId="0" fillId="0" borderId="1" xfId="15" applyNumberFormat="1" applyBorder="1" applyAlignment="1">
      <alignment/>
    </xf>
    <xf numFmtId="3" fontId="0" fillId="0" borderId="120" xfId="0" applyNumberFormat="1" applyBorder="1" applyAlignment="1">
      <alignment/>
    </xf>
    <xf numFmtId="3" fontId="0" fillId="0" borderId="121" xfId="0" applyNumberFormat="1" applyBorder="1" applyAlignment="1">
      <alignment/>
    </xf>
    <xf numFmtId="176" fontId="0" fillId="0" borderId="0" xfId="15" applyNumberFormat="1" applyBorder="1" applyAlignment="1">
      <alignment/>
    </xf>
    <xf numFmtId="176" fontId="0" fillId="0" borderId="122" xfId="15" applyNumberFormat="1" applyBorder="1" applyAlignment="1">
      <alignment/>
    </xf>
    <xf numFmtId="176" fontId="0" fillId="0" borderId="77" xfId="15" applyNumberFormat="1" applyBorder="1" applyAlignment="1">
      <alignment/>
    </xf>
    <xf numFmtId="3" fontId="0" fillId="0" borderId="78" xfId="0" applyNumberFormat="1" applyBorder="1" applyAlignment="1">
      <alignment/>
    </xf>
    <xf numFmtId="3" fontId="0" fillId="0" borderId="123" xfId="0" applyNumberFormat="1" applyBorder="1" applyAlignment="1">
      <alignment/>
    </xf>
    <xf numFmtId="176" fontId="0" fillId="0" borderId="86" xfId="15" applyNumberFormat="1" applyFont="1" applyFill="1" applyBorder="1" applyAlignment="1">
      <alignment horizontal="center"/>
    </xf>
    <xf numFmtId="176" fontId="0" fillId="0" borderId="124" xfId="15" applyNumberFormat="1" applyBorder="1" applyAlignment="1">
      <alignment/>
    </xf>
    <xf numFmtId="176" fontId="0" fillId="0" borderId="93" xfId="15" applyNumberFormat="1" applyFont="1" applyBorder="1" applyAlignment="1">
      <alignment horizontal="center"/>
    </xf>
    <xf numFmtId="176" fontId="0" fillId="0" borderId="125" xfId="15" applyNumberFormat="1" applyFont="1" applyBorder="1" applyAlignment="1">
      <alignment horizontal="center"/>
    </xf>
    <xf numFmtId="176" fontId="0" fillId="0" borderId="126" xfId="15" applyNumberFormat="1" applyFont="1" applyFill="1" applyBorder="1" applyAlignment="1">
      <alignment horizontal="center"/>
    </xf>
    <xf numFmtId="176" fontId="0" fillId="0" borderId="19" xfId="0" applyNumberFormat="1" applyBorder="1" applyAlignment="1">
      <alignment/>
    </xf>
    <xf numFmtId="176" fontId="0" fillId="0" borderId="127" xfId="0" applyNumberFormat="1" applyBorder="1" applyAlignment="1">
      <alignment horizontal="center"/>
    </xf>
    <xf numFmtId="176" fontId="0" fillId="0" borderId="128" xfId="0" applyNumberFormat="1" applyBorder="1" applyAlignment="1">
      <alignment/>
    </xf>
    <xf numFmtId="176" fontId="0" fillId="0" borderId="67" xfId="15" applyNumberFormat="1" applyBorder="1" applyAlignment="1">
      <alignment horizontal="center"/>
    </xf>
    <xf numFmtId="176" fontId="0" fillId="0" borderId="10" xfId="15" applyNumberFormat="1" applyBorder="1" applyAlignment="1">
      <alignment/>
    </xf>
    <xf numFmtId="176" fontId="0" fillId="0" borderId="48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0" fillId="0" borderId="70" xfId="0" applyBorder="1" applyAlignment="1">
      <alignment horizontal="center"/>
    </xf>
    <xf numFmtId="176" fontId="0" fillId="0" borderId="13" xfId="0" applyNumberFormat="1" applyBorder="1" applyAlignment="1">
      <alignment/>
    </xf>
    <xf numFmtId="3" fontId="0" fillId="0" borderId="64" xfId="0" applyNumberFormat="1" applyFont="1" applyBorder="1" applyAlignment="1">
      <alignment horizontal="center"/>
    </xf>
    <xf numFmtId="3" fontId="0" fillId="0" borderId="67" xfId="0" applyNumberFormat="1" applyFont="1" applyBorder="1" applyAlignment="1">
      <alignment horizontal="center"/>
    </xf>
    <xf numFmtId="3" fontId="0" fillId="0" borderId="66" xfId="0" applyNumberFormat="1" applyFon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67" xfId="0" applyNumberFormat="1" applyBorder="1" applyAlignment="1">
      <alignment horizontal="center"/>
    </xf>
    <xf numFmtId="3" fontId="0" fillId="0" borderId="66" xfId="0" applyNumberFormat="1" applyBorder="1" applyAlignment="1">
      <alignment horizontal="center"/>
    </xf>
    <xf numFmtId="3" fontId="0" fillId="0" borderId="96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centerContinuous"/>
    </xf>
    <xf numFmtId="176" fontId="0" fillId="0" borderId="0" xfId="15" applyNumberFormat="1" applyAlignment="1">
      <alignment horizontal="centerContinuous"/>
    </xf>
    <xf numFmtId="0" fontId="0" fillId="0" borderId="0" xfId="0" applyAlignment="1">
      <alignment horizontal="centerContinuous"/>
    </xf>
    <xf numFmtId="176" fontId="1" fillId="0" borderId="0" xfId="15" applyNumberFormat="1" applyFont="1" applyAlignment="1">
      <alignment horizontal="centerContinuous"/>
    </xf>
    <xf numFmtId="177" fontId="0" fillId="0" borderId="0" xfId="0" applyNumberFormat="1" applyAlignment="1">
      <alignment horizontal="centerContinuous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L24" sqref="L24"/>
    </sheetView>
  </sheetViews>
  <sheetFormatPr defaultColWidth="11.19921875" defaultRowHeight="15"/>
  <cols>
    <col min="1" max="1" width="5.5" style="11" customWidth="1"/>
    <col min="2" max="2" width="9.59765625" style="1" hidden="1" customWidth="1"/>
    <col min="3" max="3" width="9.59765625" style="1" customWidth="1"/>
    <col min="4" max="4" width="6.3984375" style="23" customWidth="1"/>
    <col min="5" max="5" width="9.59765625" style="1" customWidth="1"/>
    <col min="6" max="6" width="6.3984375" style="23" customWidth="1"/>
    <col min="7" max="7" width="9.59765625" style="1" customWidth="1"/>
    <col min="8" max="8" width="6.3984375" style="23" customWidth="1"/>
    <col min="9" max="9" width="9.59765625" style="1" customWidth="1"/>
    <col min="10" max="10" width="6.3984375" style="23" customWidth="1"/>
    <col min="11" max="11" width="6.3984375" style="23" hidden="1" customWidth="1"/>
    <col min="12" max="12" width="9.59765625" style="0" customWidth="1"/>
    <col min="13" max="15" width="6.3984375" style="0" customWidth="1"/>
  </cols>
  <sheetData>
    <row r="1" spans="1:15" ht="16.5" thickBot="1">
      <c r="A1" s="225" t="s">
        <v>14</v>
      </c>
      <c r="B1" s="226"/>
      <c r="C1" s="227"/>
      <c r="D1" s="228"/>
      <c r="E1" s="227"/>
      <c r="F1" s="228"/>
      <c r="G1" s="227"/>
      <c r="H1" s="228"/>
      <c r="I1" s="227"/>
      <c r="J1" s="228"/>
      <c r="K1" s="228"/>
      <c r="L1" s="229"/>
      <c r="M1" s="229"/>
      <c r="N1" s="229"/>
      <c r="O1" s="229"/>
    </row>
    <row r="2" spans="1:15" s="11" customFormat="1" ht="16.5" thickBot="1">
      <c r="A2" s="91" t="s">
        <v>15</v>
      </c>
      <c r="B2" s="92" t="s">
        <v>64</v>
      </c>
      <c r="C2" s="93" t="s">
        <v>99</v>
      </c>
      <c r="D2" s="94" t="s">
        <v>100</v>
      </c>
      <c r="E2" s="95" t="s">
        <v>98</v>
      </c>
      <c r="F2" s="96" t="s">
        <v>100</v>
      </c>
      <c r="G2" s="97" t="s">
        <v>104</v>
      </c>
      <c r="H2" s="98" t="s">
        <v>100</v>
      </c>
      <c r="I2" s="99" t="s">
        <v>16</v>
      </c>
      <c r="J2" s="100" t="s">
        <v>100</v>
      </c>
      <c r="K2" s="94" t="s">
        <v>102</v>
      </c>
      <c r="L2" s="91" t="s">
        <v>121</v>
      </c>
      <c r="M2" s="147" t="s">
        <v>100</v>
      </c>
      <c r="N2" s="147" t="s">
        <v>83</v>
      </c>
      <c r="O2" s="177" t="s">
        <v>102</v>
      </c>
    </row>
    <row r="3" spans="1:15" ht="15.75">
      <c r="A3" s="81" t="s">
        <v>17</v>
      </c>
      <c r="B3" s="82">
        <v>364908</v>
      </c>
      <c r="C3" s="83">
        <v>401793</v>
      </c>
      <c r="D3" s="84">
        <f aca="true" t="shared" si="0" ref="D3:D34">SUM(C3/B3)</f>
        <v>1.1010802722878095</v>
      </c>
      <c r="E3" s="85">
        <v>366258</v>
      </c>
      <c r="F3" s="86">
        <f aca="true" t="shared" si="1" ref="F3:F34">SUM(E3/C3)</f>
        <v>0.9115589370646079</v>
      </c>
      <c r="G3" s="87">
        <v>364541</v>
      </c>
      <c r="H3" s="88">
        <f aca="true" t="shared" si="2" ref="H3:H34">SUM(G3/E3)</f>
        <v>0.9953120477914476</v>
      </c>
      <c r="I3" s="89">
        <v>283734</v>
      </c>
      <c r="J3" s="90">
        <f aca="true" t="shared" si="3" ref="J3:J50">SUM(I3/G3)</f>
        <v>0.7783322040593513</v>
      </c>
      <c r="K3" s="84">
        <f>SUM(I3/I52)</f>
        <v>0.021339271814102088</v>
      </c>
      <c r="L3" s="175">
        <v>342996</v>
      </c>
      <c r="M3" s="178">
        <f aca="true" t="shared" si="4" ref="M3:M50">SUM(L3/I3)</f>
        <v>1.2088646408255619</v>
      </c>
      <c r="N3" s="178">
        <f aca="true" t="shared" si="5" ref="N3:N50">SUM(L3/G3)</f>
        <v>0.9408982803031758</v>
      </c>
      <c r="O3" s="38">
        <f>SUM(L3/L52)</f>
        <v>0.020378689179894948</v>
      </c>
    </row>
    <row r="4" spans="1:15" ht="15.75">
      <c r="A4" s="78" t="s">
        <v>18</v>
      </c>
      <c r="B4" s="24">
        <v>61919</v>
      </c>
      <c r="C4" s="5">
        <v>65836</v>
      </c>
      <c r="D4" s="79">
        <f t="shared" si="0"/>
        <v>1.0632600655695343</v>
      </c>
      <c r="E4" s="9">
        <v>57576</v>
      </c>
      <c r="F4" s="80">
        <f t="shared" si="1"/>
        <v>0.8745367276262227</v>
      </c>
      <c r="G4" s="56">
        <v>56189</v>
      </c>
      <c r="H4" s="75">
        <f t="shared" si="2"/>
        <v>0.9759101014311519</v>
      </c>
      <c r="I4" s="51">
        <v>42329</v>
      </c>
      <c r="J4" s="21">
        <f t="shared" si="3"/>
        <v>0.7533325028030398</v>
      </c>
      <c r="K4" s="79">
        <f>SUM(I4/I52)</f>
        <v>0.003183510036228042</v>
      </c>
      <c r="L4" s="24">
        <v>51863</v>
      </c>
      <c r="M4" s="180">
        <f t="shared" si="4"/>
        <v>1.2252356540433273</v>
      </c>
      <c r="N4" s="180">
        <f t="shared" si="5"/>
        <v>0.923009841783979</v>
      </c>
      <c r="O4" s="79">
        <f>SUM(L4/L52)</f>
        <v>0.003081376916747984</v>
      </c>
    </row>
    <row r="5" spans="1:15" ht="15.75">
      <c r="A5" s="78" t="s">
        <v>19</v>
      </c>
      <c r="B5" s="24">
        <v>69108</v>
      </c>
      <c r="C5" s="5">
        <v>73066</v>
      </c>
      <c r="D5" s="79">
        <f t="shared" si="0"/>
        <v>1.0572726746541645</v>
      </c>
      <c r="E5" s="9">
        <v>61484</v>
      </c>
      <c r="F5" s="80">
        <f t="shared" si="1"/>
        <v>0.8414857799797444</v>
      </c>
      <c r="G5" s="56">
        <v>59402</v>
      </c>
      <c r="H5" s="75">
        <f t="shared" si="2"/>
        <v>0.9661375317155683</v>
      </c>
      <c r="I5" s="51">
        <v>46009</v>
      </c>
      <c r="J5" s="21">
        <f t="shared" si="3"/>
        <v>0.7745362109019899</v>
      </c>
      <c r="K5" s="79">
        <f>SUM(I5/I52)</f>
        <v>0.00346027813689943</v>
      </c>
      <c r="L5" s="24">
        <v>55872</v>
      </c>
      <c r="M5" s="180">
        <f t="shared" si="4"/>
        <v>1.2143711013062661</v>
      </c>
      <c r="N5" s="180">
        <f t="shared" si="5"/>
        <v>0.9405743914346318</v>
      </c>
      <c r="O5" s="79">
        <f>SUM(L5/L52)</f>
        <v>0.003319566764216173</v>
      </c>
    </row>
    <row r="6" spans="1:15" ht="15.75">
      <c r="A6" s="78" t="s">
        <v>20</v>
      </c>
      <c r="B6" s="24">
        <v>174300</v>
      </c>
      <c r="C6" s="5">
        <v>188869</v>
      </c>
      <c r="D6" s="79">
        <f t="shared" si="0"/>
        <v>1.0835857716580608</v>
      </c>
      <c r="E6" s="9">
        <v>167820</v>
      </c>
      <c r="F6" s="80">
        <f t="shared" si="1"/>
        <v>0.8885523828685491</v>
      </c>
      <c r="G6" s="56">
        <v>168184</v>
      </c>
      <c r="H6" s="75">
        <f t="shared" si="2"/>
        <v>1.0021689905851507</v>
      </c>
      <c r="I6" s="51">
        <v>130438</v>
      </c>
      <c r="J6" s="21">
        <f t="shared" si="3"/>
        <v>0.7755672358845075</v>
      </c>
      <c r="K6" s="79">
        <f>SUM(I6/I52)</f>
        <v>0.009810075411786561</v>
      </c>
      <c r="L6" s="24">
        <v>160776</v>
      </c>
      <c r="M6" s="180">
        <f t="shared" si="4"/>
        <v>1.2325855962219598</v>
      </c>
      <c r="N6" s="180">
        <f t="shared" si="5"/>
        <v>0.955953003852923</v>
      </c>
      <c r="O6" s="79">
        <f>SUM(L6/L52)</f>
        <v>0.009552310031565354</v>
      </c>
    </row>
    <row r="7" spans="1:15" ht="15.75">
      <c r="A7" s="78" t="s">
        <v>21</v>
      </c>
      <c r="B7" s="24">
        <v>46817</v>
      </c>
      <c r="C7" s="5">
        <v>49791</v>
      </c>
      <c r="D7" s="79">
        <f t="shared" si="0"/>
        <v>1.0635239336138582</v>
      </c>
      <c r="E7" s="9">
        <v>46273</v>
      </c>
      <c r="F7" s="80">
        <f t="shared" si="1"/>
        <v>0.9293446606816493</v>
      </c>
      <c r="G7" s="56">
        <v>52566</v>
      </c>
      <c r="H7" s="75">
        <f t="shared" si="2"/>
        <v>1.1359972338080522</v>
      </c>
      <c r="I7" s="51">
        <v>38275</v>
      </c>
      <c r="J7" s="21">
        <f t="shared" si="3"/>
        <v>0.7281322527869726</v>
      </c>
      <c r="K7" s="79">
        <f>SUM(I7/I52)</f>
        <v>0.002878613873151464</v>
      </c>
      <c r="L7" s="24">
        <v>46503</v>
      </c>
      <c r="M7" s="180">
        <f t="shared" si="4"/>
        <v>1.2149706074461137</v>
      </c>
      <c r="N7" s="180">
        <f t="shared" si="5"/>
        <v>0.8846592854696952</v>
      </c>
      <c r="O7" s="79">
        <f>SUM(L7/L52)</f>
        <v>0.0027629190513377842</v>
      </c>
    </row>
    <row r="8" spans="1:15" ht="15.75">
      <c r="A8" s="78" t="s">
        <v>22</v>
      </c>
      <c r="B8" s="24">
        <v>72054</v>
      </c>
      <c r="C8" s="5">
        <v>78069</v>
      </c>
      <c r="D8" s="79">
        <f t="shared" si="0"/>
        <v>1.0834790573736364</v>
      </c>
      <c r="E8" s="9">
        <v>67560</v>
      </c>
      <c r="F8" s="80">
        <f t="shared" si="1"/>
        <v>0.8653883103408523</v>
      </c>
      <c r="G8" s="56">
        <v>66112</v>
      </c>
      <c r="H8" s="75">
        <f t="shared" si="2"/>
        <v>0.978567199526347</v>
      </c>
      <c r="I8" s="51">
        <v>48841</v>
      </c>
      <c r="J8" s="21">
        <f t="shared" si="3"/>
        <v>0.738761495643756</v>
      </c>
      <c r="K8" s="79">
        <f>SUM(I8/I52)</f>
        <v>0.0036732692404595857</v>
      </c>
      <c r="L8" s="24">
        <v>62962</v>
      </c>
      <c r="M8" s="180">
        <f t="shared" si="4"/>
        <v>1.2891218443520813</v>
      </c>
      <c r="N8" s="180">
        <f t="shared" si="5"/>
        <v>0.9523535818005808</v>
      </c>
      <c r="O8" s="79">
        <f>SUM(L8/L52)</f>
        <v>0.0037408104705143664</v>
      </c>
    </row>
    <row r="9" spans="1:15" ht="15.75">
      <c r="A9" s="78" t="s">
        <v>23</v>
      </c>
      <c r="B9" s="24">
        <v>133653</v>
      </c>
      <c r="C9" s="5">
        <v>147875</v>
      </c>
      <c r="D9" s="79">
        <f t="shared" si="0"/>
        <v>1.1064098823071686</v>
      </c>
      <c r="E9" s="9">
        <v>128979</v>
      </c>
      <c r="F9" s="80">
        <f t="shared" si="1"/>
        <v>0.8722163989856297</v>
      </c>
      <c r="G9" s="56">
        <v>127818</v>
      </c>
      <c r="H9" s="75">
        <f t="shared" si="2"/>
        <v>0.9909985346451748</v>
      </c>
      <c r="I9" s="51">
        <v>95636</v>
      </c>
      <c r="J9" s="21">
        <f t="shared" si="3"/>
        <v>0.7482201254909324</v>
      </c>
      <c r="K9" s="79">
        <f>SUM(I9/I52)</f>
        <v>0.007192661433643719</v>
      </c>
      <c r="L9" s="24">
        <v>123380</v>
      </c>
      <c r="M9" s="180">
        <f t="shared" si="4"/>
        <v>1.2900999623572713</v>
      </c>
      <c r="N9" s="180">
        <f t="shared" si="5"/>
        <v>0.9652787557308047</v>
      </c>
      <c r="O9" s="79">
        <f>SUM(L9/L52)</f>
        <v>0.007330472282520609</v>
      </c>
    </row>
    <row r="10" spans="1:15" ht="15.75">
      <c r="A10" s="78" t="s">
        <v>24</v>
      </c>
      <c r="B10" s="24">
        <v>306956</v>
      </c>
      <c r="C10" s="5">
        <v>329917</v>
      </c>
      <c r="D10" s="79">
        <f t="shared" si="0"/>
        <v>1.07480225178853</v>
      </c>
      <c r="E10" s="9">
        <v>292595</v>
      </c>
      <c r="F10" s="80">
        <f t="shared" si="1"/>
        <v>0.8868745775452613</v>
      </c>
      <c r="G10" s="56">
        <v>307674</v>
      </c>
      <c r="H10" s="75">
        <f t="shared" si="2"/>
        <v>1.0515353987593774</v>
      </c>
      <c r="I10" s="51">
        <v>243853</v>
      </c>
      <c r="J10" s="21">
        <f t="shared" si="3"/>
        <v>0.7925694078797688</v>
      </c>
      <c r="K10" s="79">
        <f>SUM(I10/I52)</f>
        <v>0.018339872731798924</v>
      </c>
      <c r="L10" s="24">
        <v>319597</v>
      </c>
      <c r="M10" s="180">
        <f t="shared" si="4"/>
        <v>1.3106133613283413</v>
      </c>
      <c r="N10" s="180">
        <f t="shared" si="5"/>
        <v>1.0387520557473169</v>
      </c>
      <c r="O10" s="79">
        <f>SUM(L10/L52)</f>
        <v>0.01898846612154919</v>
      </c>
    </row>
    <row r="11" spans="1:15" ht="15.75">
      <c r="A11" s="78" t="s">
        <v>25</v>
      </c>
      <c r="B11" s="24">
        <v>190382</v>
      </c>
      <c r="C11" s="5">
        <v>205372</v>
      </c>
      <c r="D11" s="79">
        <f t="shared" si="0"/>
        <v>1.0787364351671902</v>
      </c>
      <c r="E11" s="9">
        <v>182810</v>
      </c>
      <c r="F11" s="80">
        <f t="shared" si="1"/>
        <v>0.8901408176382369</v>
      </c>
      <c r="G11" s="56">
        <v>191021</v>
      </c>
      <c r="H11" s="75">
        <f t="shared" si="2"/>
        <v>1.0449154860237404</v>
      </c>
      <c r="I11" s="51">
        <v>152737</v>
      </c>
      <c r="J11" s="21">
        <f t="shared" si="3"/>
        <v>0.7995822448840704</v>
      </c>
      <c r="K11" s="79">
        <f>SUM(I11/I52)</f>
        <v>0.011487154726153758</v>
      </c>
      <c r="L11" s="24">
        <v>198517</v>
      </c>
      <c r="M11" s="180">
        <f t="shared" si="4"/>
        <v>1.2997309099956134</v>
      </c>
      <c r="N11" s="180">
        <f t="shared" si="5"/>
        <v>1.0392417587595082</v>
      </c>
      <c r="O11" s="79">
        <f>SUM(L11/L52)</f>
        <v>0.011794645535006837</v>
      </c>
    </row>
    <row r="12" spans="1:15" ht="15.75">
      <c r="A12" s="78" t="s">
        <v>26</v>
      </c>
      <c r="B12" s="24">
        <v>185454</v>
      </c>
      <c r="C12" s="5">
        <v>203198</v>
      </c>
      <c r="D12" s="79">
        <f t="shared" si="0"/>
        <v>1.0956787127805279</v>
      </c>
      <c r="E12" s="9">
        <v>180488</v>
      </c>
      <c r="F12" s="80">
        <f t="shared" si="1"/>
        <v>0.8882370889477259</v>
      </c>
      <c r="G12" s="56">
        <v>185239</v>
      </c>
      <c r="H12" s="75">
        <f t="shared" si="2"/>
        <v>1.0263230796507248</v>
      </c>
      <c r="I12" s="51">
        <v>144387</v>
      </c>
      <c r="J12" s="21">
        <f t="shared" si="3"/>
        <v>0.7794632879685164</v>
      </c>
      <c r="K12" s="79">
        <f>SUM(I12/I52)</f>
        <v>0.010859161889032538</v>
      </c>
      <c r="L12" s="24">
        <v>192718</v>
      </c>
      <c r="M12" s="180">
        <f t="shared" si="4"/>
        <v>1.3347323512504587</v>
      </c>
      <c r="N12" s="180">
        <f t="shared" si="5"/>
        <v>1.0403748670636312</v>
      </c>
      <c r="O12" s="79">
        <f>SUM(L12/L52)</f>
        <v>0.011450105019799048</v>
      </c>
    </row>
    <row r="13" spans="1:15" ht="15.75">
      <c r="A13" s="78" t="s">
        <v>27</v>
      </c>
      <c r="B13" s="24">
        <v>961643</v>
      </c>
      <c r="C13" s="5">
        <v>1045951</v>
      </c>
      <c r="D13" s="79">
        <f t="shared" si="0"/>
        <v>1.0876707884318817</v>
      </c>
      <c r="E13" s="9">
        <v>939663</v>
      </c>
      <c r="F13" s="80">
        <f t="shared" si="1"/>
        <v>0.8983814729370687</v>
      </c>
      <c r="G13" s="56">
        <v>990048</v>
      </c>
      <c r="H13" s="75">
        <f t="shared" si="2"/>
        <v>1.0536202872732032</v>
      </c>
      <c r="I13" s="51">
        <v>810079</v>
      </c>
      <c r="J13" s="21">
        <f t="shared" si="3"/>
        <v>0.8182219447945959</v>
      </c>
      <c r="K13" s="79">
        <f>SUM(I13/I52)</f>
        <v>0.060925007126026505</v>
      </c>
      <c r="L13" s="24">
        <v>1033297</v>
      </c>
      <c r="M13" s="180">
        <f t="shared" si="4"/>
        <v>1.275550903060072</v>
      </c>
      <c r="N13" s="180">
        <f t="shared" si="5"/>
        <v>1.043683740586315</v>
      </c>
      <c r="O13" s="79">
        <f>SUM(L13/L52)</f>
        <v>0.06139208152141106</v>
      </c>
    </row>
    <row r="14" spans="1:15" ht="15.75">
      <c r="A14" s="78" t="s">
        <v>28</v>
      </c>
      <c r="B14" s="24">
        <v>993252</v>
      </c>
      <c r="C14" s="5">
        <v>1077488</v>
      </c>
      <c r="D14" s="79">
        <f t="shared" si="0"/>
        <v>1.0848082863160609</v>
      </c>
      <c r="E14" s="9">
        <v>974958</v>
      </c>
      <c r="F14" s="80">
        <f t="shared" si="1"/>
        <v>0.9048434878161056</v>
      </c>
      <c r="G14" s="56">
        <v>1025164</v>
      </c>
      <c r="H14" s="75">
        <f t="shared" si="2"/>
        <v>1.0514955516032485</v>
      </c>
      <c r="I14" s="51">
        <v>845204</v>
      </c>
      <c r="J14" s="21">
        <f t="shared" si="3"/>
        <v>0.8244573551158644</v>
      </c>
      <c r="K14" s="79">
        <f>SUM(I14/I52)</f>
        <v>0.0635667135217011</v>
      </c>
      <c r="L14" s="24">
        <v>1063903</v>
      </c>
      <c r="M14" s="180">
        <f t="shared" si="4"/>
        <v>1.2587529164556723</v>
      </c>
      <c r="N14" s="180">
        <f t="shared" si="5"/>
        <v>1.0377881002454241</v>
      </c>
      <c r="O14" s="79">
        <f>SUM(L14/L52)</f>
        <v>0.06321049969841565</v>
      </c>
    </row>
    <row r="15" spans="1:15" ht="15.75">
      <c r="A15" s="78" t="s">
        <v>29</v>
      </c>
      <c r="B15" s="24">
        <v>2850149</v>
      </c>
      <c r="C15" s="5">
        <v>3063433</v>
      </c>
      <c r="D15" s="79">
        <f t="shared" si="0"/>
        <v>1.0748325789283297</v>
      </c>
      <c r="E15" s="9">
        <v>2800375</v>
      </c>
      <c r="F15" s="80">
        <f t="shared" si="1"/>
        <v>0.9141296708627217</v>
      </c>
      <c r="G15" s="56">
        <v>2904006</v>
      </c>
      <c r="H15" s="75">
        <f t="shared" si="2"/>
        <v>1.0370061152524215</v>
      </c>
      <c r="I15" s="51">
        <v>2461830</v>
      </c>
      <c r="J15" s="21">
        <f t="shared" si="3"/>
        <v>0.8477358517854302</v>
      </c>
      <c r="K15" s="79">
        <f>SUM(I15/I52)</f>
        <v>0.185151090564088</v>
      </c>
      <c r="L15" s="24">
        <v>3028133</v>
      </c>
      <c r="M15" s="180">
        <f t="shared" si="4"/>
        <v>1.2300333491752071</v>
      </c>
      <c r="N15" s="180">
        <f t="shared" si="5"/>
        <v>1.0427433689875296</v>
      </c>
      <c r="O15" s="79">
        <f>SUM(L15/L52)</f>
        <v>0.17991283047727327</v>
      </c>
    </row>
    <row r="16" spans="1:15" ht="15.75">
      <c r="A16" s="78" t="s">
        <v>30</v>
      </c>
      <c r="B16" s="24">
        <v>1659780</v>
      </c>
      <c r="C16" s="5">
        <v>1802844</v>
      </c>
      <c r="D16" s="79">
        <f t="shared" si="0"/>
        <v>1.0861945559049995</v>
      </c>
      <c r="E16" s="9">
        <v>1633759</v>
      </c>
      <c r="F16" s="80">
        <f t="shared" si="1"/>
        <v>0.9062120738122655</v>
      </c>
      <c r="G16" s="56">
        <v>1717688</v>
      </c>
      <c r="H16" s="75">
        <f t="shared" si="2"/>
        <v>1.0513717139431213</v>
      </c>
      <c r="I16" s="51">
        <v>1450931</v>
      </c>
      <c r="J16" s="21">
        <f t="shared" si="3"/>
        <v>0.8446999687952643</v>
      </c>
      <c r="K16" s="79">
        <f>SUM(I16/I52)</f>
        <v>0.1091226676834886</v>
      </c>
      <c r="L16" s="24">
        <v>1807095</v>
      </c>
      <c r="M16" s="180">
        <f t="shared" si="4"/>
        <v>1.2454727344029455</v>
      </c>
      <c r="N16" s="180">
        <f t="shared" si="5"/>
        <v>1.0520507798855205</v>
      </c>
      <c r="O16" s="79">
        <f>SUM(L16/L52)</f>
        <v>0.10736634632340394</v>
      </c>
    </row>
    <row r="17" spans="1:15" ht="15.75">
      <c r="A17" s="78" t="s">
        <v>31</v>
      </c>
      <c r="B17" s="24">
        <v>155925</v>
      </c>
      <c r="C17" s="5">
        <v>168589</v>
      </c>
      <c r="D17" s="79">
        <f t="shared" si="0"/>
        <v>1.081218534551868</v>
      </c>
      <c r="E17" s="9">
        <v>152672</v>
      </c>
      <c r="F17" s="80">
        <f t="shared" si="1"/>
        <v>0.9055869600033217</v>
      </c>
      <c r="G17" s="56">
        <v>154352</v>
      </c>
      <c r="H17" s="75">
        <f t="shared" si="2"/>
        <v>1.011003982393628</v>
      </c>
      <c r="I17" s="51">
        <v>116279</v>
      </c>
      <c r="J17" s="21">
        <f t="shared" si="3"/>
        <v>0.7533365294910335</v>
      </c>
      <c r="K17" s="79">
        <f>SUM(I17/I52)</f>
        <v>0.008745195102708792</v>
      </c>
      <c r="L17" s="24">
        <v>142646</v>
      </c>
      <c r="M17" s="180">
        <f t="shared" si="4"/>
        <v>1.2267563360538016</v>
      </c>
      <c r="N17" s="180">
        <f t="shared" si="5"/>
        <v>0.924160360733907</v>
      </c>
      <c r="O17" s="79">
        <f>SUM(L17/L52)</f>
        <v>0.008475138184571525</v>
      </c>
    </row>
    <row r="18" spans="1:15" ht="15.75">
      <c r="A18" s="78" t="s">
        <v>32</v>
      </c>
      <c r="B18" s="24">
        <v>92797</v>
      </c>
      <c r="C18" s="5">
        <v>100957</v>
      </c>
      <c r="D18" s="79">
        <f t="shared" si="0"/>
        <v>1.0879338771727534</v>
      </c>
      <c r="E18" s="9">
        <v>94303</v>
      </c>
      <c r="F18" s="80">
        <f t="shared" si="1"/>
        <v>0.9340907515080678</v>
      </c>
      <c r="G18" s="56">
        <v>88938</v>
      </c>
      <c r="H18" s="75">
        <f t="shared" si="2"/>
        <v>0.9431089148807567</v>
      </c>
      <c r="I18" s="51">
        <v>67725</v>
      </c>
      <c r="J18" s="21">
        <f t="shared" si="3"/>
        <v>0.761485529245092</v>
      </c>
      <c r="K18" s="79">
        <f>SUM(I18/I52)</f>
        <v>0.005093510765752655</v>
      </c>
      <c r="L18" s="24">
        <v>91092</v>
      </c>
      <c r="M18" s="180">
        <f t="shared" si="4"/>
        <v>1.3450276854928018</v>
      </c>
      <c r="N18" s="180">
        <f t="shared" si="5"/>
        <v>1.0242191189367875</v>
      </c>
      <c r="O18" s="79">
        <f>SUM(L18/L52)</f>
        <v>0.005412120126109315</v>
      </c>
    </row>
    <row r="19" spans="1:15" ht="15.75">
      <c r="A19" s="78" t="s">
        <v>33</v>
      </c>
      <c r="B19" s="24">
        <v>105375</v>
      </c>
      <c r="C19" s="5">
        <v>115466</v>
      </c>
      <c r="D19" s="79">
        <f t="shared" si="0"/>
        <v>1.0957627520759194</v>
      </c>
      <c r="E19" s="9">
        <v>102620</v>
      </c>
      <c r="F19" s="80">
        <f t="shared" si="1"/>
        <v>0.8887464708225798</v>
      </c>
      <c r="G19" s="56">
        <v>101097</v>
      </c>
      <c r="H19" s="75">
        <f t="shared" si="2"/>
        <v>0.985158838433054</v>
      </c>
      <c r="I19" s="51">
        <v>75678</v>
      </c>
      <c r="J19" s="21">
        <f t="shared" si="3"/>
        <v>0.7485682067717143</v>
      </c>
      <c r="K19" s="79">
        <f>SUM(I19/I52)</f>
        <v>0.0056916457398394895</v>
      </c>
      <c r="L19" s="24">
        <v>105877</v>
      </c>
      <c r="M19" s="180">
        <f t="shared" si="4"/>
        <v>1.399045957874151</v>
      </c>
      <c r="N19" s="180">
        <f t="shared" si="5"/>
        <v>1.0472813238770686</v>
      </c>
      <c r="O19" s="79">
        <f>SUM(L19/L52)</f>
        <v>0.00629055287612607</v>
      </c>
    </row>
    <row r="20" spans="1:15" ht="15.75">
      <c r="A20" s="78" t="s">
        <v>34</v>
      </c>
      <c r="B20" s="24">
        <v>74510</v>
      </c>
      <c r="C20" s="5">
        <v>83361</v>
      </c>
      <c r="D20" s="79">
        <f t="shared" si="0"/>
        <v>1.1187894242383574</v>
      </c>
      <c r="E20" s="9">
        <v>75423</v>
      </c>
      <c r="F20" s="80">
        <f t="shared" si="1"/>
        <v>0.9047756144959873</v>
      </c>
      <c r="G20" s="56">
        <v>74728</v>
      </c>
      <c r="H20" s="75">
        <f t="shared" si="2"/>
        <v>0.9907853042175464</v>
      </c>
      <c r="I20" s="51">
        <v>53654</v>
      </c>
      <c r="J20" s="21">
        <f t="shared" si="3"/>
        <v>0.7179905791671127</v>
      </c>
      <c r="K20" s="79">
        <f>SUM(I20/I52)</f>
        <v>0.004035248824299637</v>
      </c>
      <c r="L20" s="24">
        <v>72097</v>
      </c>
      <c r="M20" s="180">
        <f t="shared" si="4"/>
        <v>1.3437395161590935</v>
      </c>
      <c r="N20" s="180">
        <f t="shared" si="5"/>
        <v>0.9647923134568034</v>
      </c>
      <c r="O20" s="79">
        <f>SUM(L20/L52)</f>
        <v>0.004283555358671489</v>
      </c>
    </row>
    <row r="21" spans="1:15" ht="15.75">
      <c r="A21" s="78" t="s">
        <v>35</v>
      </c>
      <c r="B21" s="24">
        <v>96633</v>
      </c>
      <c r="C21" s="5">
        <v>105613</v>
      </c>
      <c r="D21" s="79">
        <f t="shared" si="0"/>
        <v>1.0929289166226859</v>
      </c>
      <c r="E21" s="9">
        <v>92024</v>
      </c>
      <c r="F21" s="80">
        <f t="shared" si="1"/>
        <v>0.8713321276736765</v>
      </c>
      <c r="G21" s="56">
        <v>92105</v>
      </c>
      <c r="H21" s="75">
        <f t="shared" si="2"/>
        <v>1.0008802051638703</v>
      </c>
      <c r="I21" s="51">
        <v>70717</v>
      </c>
      <c r="J21" s="21">
        <f t="shared" si="3"/>
        <v>0.7677867651050432</v>
      </c>
      <c r="K21" s="79">
        <f>SUM(I21/I52)</f>
        <v>0.005318535264994175</v>
      </c>
      <c r="L21" s="24">
        <v>93299</v>
      </c>
      <c r="M21" s="180">
        <f t="shared" si="4"/>
        <v>1.3193291570626582</v>
      </c>
      <c r="N21" s="180">
        <f t="shared" si="5"/>
        <v>1.0129634656099018</v>
      </c>
      <c r="O21" s="79">
        <f>SUM(L21/L52)</f>
        <v>0.005543246340467582</v>
      </c>
    </row>
    <row r="22" spans="1:15" ht="15.75">
      <c r="A22" s="78" t="s">
        <v>36</v>
      </c>
      <c r="B22" s="24">
        <v>215583</v>
      </c>
      <c r="C22" s="5">
        <v>236165</v>
      </c>
      <c r="D22" s="79">
        <f t="shared" si="0"/>
        <v>1.0954713497817545</v>
      </c>
      <c r="E22" s="9">
        <v>219972</v>
      </c>
      <c r="F22" s="80">
        <f t="shared" si="1"/>
        <v>0.9314335316410137</v>
      </c>
      <c r="G22" s="56">
        <v>215048</v>
      </c>
      <c r="H22" s="75">
        <f t="shared" si="2"/>
        <v>0.9776153328605459</v>
      </c>
      <c r="I22" s="51">
        <v>171007</v>
      </c>
      <c r="J22" s="21">
        <f t="shared" si="3"/>
        <v>0.7952038614634872</v>
      </c>
      <c r="K22" s="79">
        <f>SUM(I22/I52)</f>
        <v>0.012861218095519591</v>
      </c>
      <c r="L22" s="24">
        <v>209171</v>
      </c>
      <c r="M22" s="180">
        <f t="shared" si="4"/>
        <v>1.223172150847626</v>
      </c>
      <c r="N22" s="180">
        <f t="shared" si="5"/>
        <v>0.9726712175886314</v>
      </c>
      <c r="O22" s="79">
        <f>SUM(L22/L52)</f>
        <v>0.01242763995629047</v>
      </c>
    </row>
    <row r="23" spans="1:15" ht="15.75">
      <c r="A23" s="78" t="s">
        <v>37</v>
      </c>
      <c r="B23" s="24">
        <v>244461</v>
      </c>
      <c r="C23" s="5">
        <v>273608</v>
      </c>
      <c r="D23" s="79">
        <f t="shared" si="0"/>
        <v>1.1192296521735574</v>
      </c>
      <c r="E23" s="9">
        <v>253814</v>
      </c>
      <c r="F23" s="80">
        <f t="shared" si="1"/>
        <v>0.9276556241045584</v>
      </c>
      <c r="G23" s="56">
        <v>248148</v>
      </c>
      <c r="H23" s="75">
        <f t="shared" si="2"/>
        <v>0.9776765663044592</v>
      </c>
      <c r="I23" s="51">
        <v>189391</v>
      </c>
      <c r="J23" s="21">
        <f t="shared" si="3"/>
        <v>0.7632179183390557</v>
      </c>
      <c r="K23" s="79">
        <f>SUM(I23/I52)</f>
        <v>0.014243855259308396</v>
      </c>
      <c r="L23" s="24">
        <v>251130</v>
      </c>
      <c r="M23" s="180">
        <f t="shared" si="4"/>
        <v>1.325986979317919</v>
      </c>
      <c r="N23" s="180">
        <f t="shared" si="5"/>
        <v>1.0120170220997147</v>
      </c>
      <c r="O23" s="79">
        <f>SUM(L23/L52)</f>
        <v>0.014920582787399906</v>
      </c>
    </row>
    <row r="24" spans="1:15" ht="15.75">
      <c r="A24" s="78" t="s">
        <v>38</v>
      </c>
      <c r="B24" s="24">
        <v>398161</v>
      </c>
      <c r="C24" s="5">
        <v>434588</v>
      </c>
      <c r="D24" s="79">
        <f t="shared" si="0"/>
        <v>1.0914881166161428</v>
      </c>
      <c r="E24" s="9">
        <v>394673</v>
      </c>
      <c r="F24" s="80">
        <f t="shared" si="1"/>
        <v>0.9081543899049215</v>
      </c>
      <c r="G24" s="56">
        <v>406860</v>
      </c>
      <c r="H24" s="75">
        <f t="shared" si="2"/>
        <v>1.0308787274528535</v>
      </c>
      <c r="I24" s="51">
        <v>322187</v>
      </c>
      <c r="J24" s="21">
        <f t="shared" si="3"/>
        <v>0.791886644054466</v>
      </c>
      <c r="K24" s="79">
        <f>SUM(I24/I52)</f>
        <v>0.02423127283994907</v>
      </c>
      <c r="L24" s="24">
        <v>420778</v>
      </c>
      <c r="M24" s="180">
        <f t="shared" si="4"/>
        <v>1.3060055185342674</v>
      </c>
      <c r="N24" s="180">
        <f t="shared" si="5"/>
        <v>1.0342083271887135</v>
      </c>
      <c r="O24" s="79">
        <f>SUM(L24/L52)</f>
        <v>0.025000011882756173</v>
      </c>
    </row>
    <row r="25" spans="1:15" ht="15.75">
      <c r="A25" s="78" t="s">
        <v>39</v>
      </c>
      <c r="B25" s="24">
        <v>984169</v>
      </c>
      <c r="C25" s="5">
        <v>1079964</v>
      </c>
      <c r="D25" s="79">
        <f t="shared" si="0"/>
        <v>1.0973359250291363</v>
      </c>
      <c r="E25" s="9">
        <v>1023450</v>
      </c>
      <c r="F25" s="80">
        <f t="shared" si="1"/>
        <v>0.9476704779048191</v>
      </c>
      <c r="G25" s="56">
        <v>1030689</v>
      </c>
      <c r="H25" s="75">
        <f t="shared" si="2"/>
        <v>1.007073134984611</v>
      </c>
      <c r="I25" s="51">
        <v>832017</v>
      </c>
      <c r="J25" s="21">
        <f t="shared" si="3"/>
        <v>0.8072435041025955</v>
      </c>
      <c r="K25" s="79">
        <f>SUM(I25/I52)</f>
        <v>0.06257493609138762</v>
      </c>
      <c r="L25" s="24">
        <v>1077545</v>
      </c>
      <c r="M25" s="180">
        <f t="shared" si="4"/>
        <v>1.295099739548591</v>
      </c>
      <c r="N25" s="180">
        <f t="shared" si="5"/>
        <v>1.0454608519155633</v>
      </c>
      <c r="O25" s="79">
        <f>SUM(L25/L52)</f>
        <v>0.06402102249690929</v>
      </c>
    </row>
    <row r="26" spans="1:15" ht="15.75">
      <c r="A26" s="78" t="s">
        <v>40</v>
      </c>
      <c r="B26" s="24">
        <v>200226</v>
      </c>
      <c r="C26" s="5">
        <v>220103</v>
      </c>
      <c r="D26" s="79">
        <f t="shared" si="0"/>
        <v>1.099272821711466</v>
      </c>
      <c r="E26" s="9">
        <v>198952</v>
      </c>
      <c r="F26" s="80">
        <f t="shared" si="1"/>
        <v>0.9039040812710413</v>
      </c>
      <c r="G26" s="56">
        <v>197235</v>
      </c>
      <c r="H26" s="75">
        <f t="shared" si="2"/>
        <v>0.9913697776348064</v>
      </c>
      <c r="I26" s="51">
        <v>150022</v>
      </c>
      <c r="J26" s="21">
        <f t="shared" si="3"/>
        <v>0.7606256496058001</v>
      </c>
      <c r="K26" s="79">
        <f>SUM(I26/I52)</f>
        <v>0.011282963043185601</v>
      </c>
      <c r="L26" s="24">
        <v>198485</v>
      </c>
      <c r="M26" s="180">
        <f t="shared" si="4"/>
        <v>1.3230392875711563</v>
      </c>
      <c r="N26" s="180">
        <f t="shared" si="5"/>
        <v>1.0063376175628058</v>
      </c>
      <c r="O26" s="79">
        <f>SUM(L26/L52)</f>
        <v>0.011792744294019313</v>
      </c>
    </row>
    <row r="27" spans="1:15" ht="15.75">
      <c r="A27" s="78" t="s">
        <v>41</v>
      </c>
      <c r="B27" s="24">
        <v>164487</v>
      </c>
      <c r="C27" s="5">
        <v>185461</v>
      </c>
      <c r="D27" s="79">
        <f t="shared" si="0"/>
        <v>1.1275115966611342</v>
      </c>
      <c r="E27" s="9">
        <v>171333</v>
      </c>
      <c r="F27" s="80">
        <f t="shared" si="1"/>
        <v>0.9238222591272559</v>
      </c>
      <c r="G27" s="56">
        <v>172682</v>
      </c>
      <c r="H27" s="75">
        <f t="shared" si="2"/>
        <v>1.0078735561742338</v>
      </c>
      <c r="I27" s="51">
        <v>134010</v>
      </c>
      <c r="J27" s="21">
        <f t="shared" si="3"/>
        <v>0.7760507754137663</v>
      </c>
      <c r="K27" s="79">
        <f>SUM(I27/I52)</f>
        <v>0.010078720970373028</v>
      </c>
      <c r="L27" s="24">
        <v>179939</v>
      </c>
      <c r="M27" s="180">
        <f t="shared" si="4"/>
        <v>1.3427281546153271</v>
      </c>
      <c r="N27" s="180">
        <f t="shared" si="5"/>
        <v>1.0420252255591202</v>
      </c>
      <c r="O27" s="79">
        <f>SUM(L27/L52)</f>
        <v>0.010690856314187678</v>
      </c>
    </row>
    <row r="28" spans="1:15" ht="15.75">
      <c r="A28" s="78" t="s">
        <v>42</v>
      </c>
      <c r="B28" s="24">
        <v>384687</v>
      </c>
      <c r="C28" s="5">
        <v>416397</v>
      </c>
      <c r="D28" s="79">
        <f t="shared" si="0"/>
        <v>1.082430651412707</v>
      </c>
      <c r="E28" s="9">
        <v>381910</v>
      </c>
      <c r="F28" s="80">
        <f t="shared" si="1"/>
        <v>0.9171775973409991</v>
      </c>
      <c r="G28" s="56">
        <v>374101</v>
      </c>
      <c r="H28" s="75">
        <f t="shared" si="2"/>
        <v>0.97955277421382</v>
      </c>
      <c r="I28" s="51">
        <v>293758</v>
      </c>
      <c r="J28" s="21">
        <f t="shared" si="3"/>
        <v>0.7852371418413744</v>
      </c>
      <c r="K28" s="79">
        <f>SUM(I28/I52)</f>
        <v>0.022093164053539584</v>
      </c>
      <c r="L28" s="24">
        <v>376324</v>
      </c>
      <c r="M28" s="180">
        <f t="shared" si="4"/>
        <v>1.281068090060526</v>
      </c>
      <c r="N28" s="180">
        <f t="shared" si="5"/>
        <v>1.0059422455433158</v>
      </c>
      <c r="O28" s="79">
        <f>SUM(L28/L52)</f>
        <v>0.022358831668400758</v>
      </c>
    </row>
    <row r="29" spans="1:15" ht="15.75">
      <c r="A29" s="78" t="s">
        <v>43</v>
      </c>
      <c r="B29" s="24">
        <v>1344098</v>
      </c>
      <c r="C29" s="5">
        <v>1464124</v>
      </c>
      <c r="D29" s="79">
        <f t="shared" si="0"/>
        <v>1.0892985481713386</v>
      </c>
      <c r="E29" s="9">
        <v>1322686</v>
      </c>
      <c r="F29" s="80">
        <f t="shared" si="1"/>
        <v>0.9033975264390175</v>
      </c>
      <c r="G29" s="56">
        <v>1307355</v>
      </c>
      <c r="H29" s="75">
        <f t="shared" si="2"/>
        <v>0.9884091915995179</v>
      </c>
      <c r="I29" s="51">
        <v>1035751</v>
      </c>
      <c r="J29" s="21">
        <f t="shared" si="3"/>
        <v>0.7922492360529466</v>
      </c>
      <c r="K29" s="79">
        <f>SUM(I29/I52)</f>
        <v>0.07789751006480736</v>
      </c>
      <c r="L29" s="24">
        <v>1325815</v>
      </c>
      <c r="M29" s="180">
        <f t="shared" si="4"/>
        <v>1.2800518657476556</v>
      </c>
      <c r="N29" s="180">
        <f t="shared" si="5"/>
        <v>1.014120112746729</v>
      </c>
      <c r="O29" s="79">
        <f>SUM(L29/L52)</f>
        <v>0.07877168187104928</v>
      </c>
    </row>
    <row r="30" spans="1:15" ht="15.75">
      <c r="A30" s="78" t="s">
        <v>44</v>
      </c>
      <c r="B30" s="24">
        <v>821548</v>
      </c>
      <c r="C30" s="5">
        <v>902309</v>
      </c>
      <c r="D30" s="79">
        <f t="shared" si="0"/>
        <v>1.0983034466641024</v>
      </c>
      <c r="E30" s="9">
        <v>805413</v>
      </c>
      <c r="F30" s="80">
        <f t="shared" si="1"/>
        <v>0.892613284362674</v>
      </c>
      <c r="G30" s="56">
        <v>797424</v>
      </c>
      <c r="H30" s="75">
        <f t="shared" si="2"/>
        <v>0.9900808653448603</v>
      </c>
      <c r="I30" s="51">
        <v>622675</v>
      </c>
      <c r="J30" s="21">
        <f t="shared" si="3"/>
        <v>0.7808581131242601</v>
      </c>
      <c r="K30" s="79">
        <f>SUM(I30/I52)</f>
        <v>0.04683059159933606</v>
      </c>
      <c r="L30" s="24">
        <v>808027</v>
      </c>
      <c r="M30" s="180">
        <f t="shared" si="4"/>
        <v>1.2976705343879231</v>
      </c>
      <c r="N30" s="180">
        <f t="shared" si="5"/>
        <v>1.013296564939104</v>
      </c>
      <c r="O30" s="79">
        <f>SUM(L30/L52)</f>
        <v>0.04800793910705365</v>
      </c>
    </row>
    <row r="31" spans="1:15" ht="15.75">
      <c r="A31" s="78" t="s">
        <v>45</v>
      </c>
      <c r="B31" s="24">
        <v>234352</v>
      </c>
      <c r="C31" s="5">
        <v>257390</v>
      </c>
      <c r="D31" s="79">
        <f t="shared" si="0"/>
        <v>1.0983051136751554</v>
      </c>
      <c r="E31" s="9">
        <v>230284</v>
      </c>
      <c r="F31" s="80">
        <f t="shared" si="1"/>
        <v>0.8946889933563853</v>
      </c>
      <c r="G31" s="56">
        <v>227604</v>
      </c>
      <c r="H31" s="75">
        <f t="shared" si="2"/>
        <v>0.9883621962446371</v>
      </c>
      <c r="I31" s="51">
        <v>173455</v>
      </c>
      <c r="J31" s="21">
        <f t="shared" si="3"/>
        <v>0.7620911759020053</v>
      </c>
      <c r="K31" s="79">
        <f>SUM(I31/I52)</f>
        <v>0.01304532904944447</v>
      </c>
      <c r="L31" s="24">
        <v>224335</v>
      </c>
      <c r="M31" s="180">
        <f t="shared" si="4"/>
        <v>1.293332564642126</v>
      </c>
      <c r="N31" s="180">
        <f t="shared" si="5"/>
        <v>0.9856373350204741</v>
      </c>
      <c r="O31" s="79">
        <f>SUM(L31/L52)</f>
        <v>0.013328590529253207</v>
      </c>
    </row>
    <row r="32" spans="1:15" ht="15.75">
      <c r="A32" s="78" t="s">
        <v>46</v>
      </c>
      <c r="B32" s="24">
        <v>104119</v>
      </c>
      <c r="C32" s="5">
        <v>112193</v>
      </c>
      <c r="D32" s="79">
        <f t="shared" si="0"/>
        <v>1.0775458849969746</v>
      </c>
      <c r="E32" s="9">
        <v>99273</v>
      </c>
      <c r="F32" s="80">
        <f t="shared" si="1"/>
        <v>0.8848413002593745</v>
      </c>
      <c r="G32" s="56">
        <v>94037</v>
      </c>
      <c r="H32" s="75">
        <f t="shared" si="2"/>
        <v>0.9472565551559841</v>
      </c>
      <c r="I32" s="51">
        <v>67963</v>
      </c>
      <c r="J32" s="21">
        <f t="shared" si="3"/>
        <v>0.7227261609791891</v>
      </c>
      <c r="K32" s="79">
        <f>SUM(I32/I52)</f>
        <v>0.005111410441828685</v>
      </c>
      <c r="L32" s="24">
        <v>87957</v>
      </c>
      <c r="M32" s="180">
        <f t="shared" si="4"/>
        <v>1.2941894854553213</v>
      </c>
      <c r="N32" s="180">
        <f t="shared" si="5"/>
        <v>0.9353445984027564</v>
      </c>
      <c r="O32" s="79">
        <f>SUM(L32/L52)</f>
        <v>0.0052258579231128635</v>
      </c>
    </row>
    <row r="33" spans="1:15" ht="15.75">
      <c r="A33" s="78" t="s">
        <v>47</v>
      </c>
      <c r="B33" s="24">
        <v>47179</v>
      </c>
      <c r="C33" s="5">
        <v>52184</v>
      </c>
      <c r="D33" s="79">
        <f t="shared" si="0"/>
        <v>1.1060853345768245</v>
      </c>
      <c r="E33" s="9">
        <v>49748</v>
      </c>
      <c r="F33" s="80">
        <f t="shared" si="1"/>
        <v>0.9533190249885022</v>
      </c>
      <c r="G33" s="56">
        <v>50583</v>
      </c>
      <c r="H33" s="75">
        <f t="shared" si="2"/>
        <v>1.016784594355552</v>
      </c>
      <c r="I33" s="51">
        <v>34446</v>
      </c>
      <c r="J33" s="21">
        <f t="shared" si="3"/>
        <v>0.6809797758140087</v>
      </c>
      <c r="K33" s="79">
        <f>SUM(I33/I52)</f>
        <v>0.0025906396727518044</v>
      </c>
      <c r="L33" s="24">
        <v>47344</v>
      </c>
      <c r="M33" s="180">
        <f t="shared" si="4"/>
        <v>1.3744411542704522</v>
      </c>
      <c r="N33" s="180">
        <f t="shared" si="5"/>
        <v>0.9359666291046399</v>
      </c>
      <c r="O33" s="79">
        <f>SUM(L33/L52)</f>
        <v>0.0028128860410411385</v>
      </c>
    </row>
    <row r="34" spans="1:15" ht="15.75">
      <c r="A34" s="78" t="s">
        <v>48</v>
      </c>
      <c r="B34" s="24">
        <v>42123</v>
      </c>
      <c r="C34" s="5">
        <v>44302</v>
      </c>
      <c r="D34" s="79">
        <f t="shared" si="0"/>
        <v>1.051729458965411</v>
      </c>
      <c r="E34" s="9">
        <v>42017</v>
      </c>
      <c r="F34" s="80">
        <f t="shared" si="1"/>
        <v>0.9484221931289784</v>
      </c>
      <c r="G34" s="56">
        <v>40933</v>
      </c>
      <c r="H34" s="75">
        <f t="shared" si="2"/>
        <v>0.9742009186757741</v>
      </c>
      <c r="I34" s="51">
        <v>27917</v>
      </c>
      <c r="J34" s="21">
        <f t="shared" si="3"/>
        <v>0.6820169545354604</v>
      </c>
      <c r="K34" s="79">
        <f>SUM(I34/I52)</f>
        <v>0.002099601920229116</v>
      </c>
      <c r="L34" s="24">
        <v>37896</v>
      </c>
      <c r="M34" s="180">
        <f t="shared" si="4"/>
        <v>1.3574524483289752</v>
      </c>
      <c r="N34" s="180">
        <f t="shared" si="5"/>
        <v>0.925805584736032</v>
      </c>
      <c r="O34" s="79">
        <f>SUM(L34/L52)</f>
        <v>0.002251544639474801</v>
      </c>
    </row>
    <row r="35" spans="1:15" ht="15.75">
      <c r="A35" s="78" t="s">
        <v>49</v>
      </c>
      <c r="B35" s="24">
        <v>165085</v>
      </c>
      <c r="C35" s="5">
        <v>180552</v>
      </c>
      <c r="D35" s="79">
        <f aca="true" t="shared" si="6" ref="D35:D52">SUM(C35/B35)</f>
        <v>1.09369112881243</v>
      </c>
      <c r="E35" s="9">
        <v>165851</v>
      </c>
      <c r="F35" s="80">
        <f aca="true" t="shared" si="7" ref="F35:F52">SUM(E35/C35)</f>
        <v>0.9185774735256325</v>
      </c>
      <c r="G35" s="56">
        <v>161840</v>
      </c>
      <c r="H35" s="75">
        <f aca="true" t="shared" si="8" ref="H35:H52">SUM(G35/E35)</f>
        <v>0.9758156417507281</v>
      </c>
      <c r="I35" s="51">
        <v>119134</v>
      </c>
      <c r="J35" s="21">
        <f t="shared" si="3"/>
        <v>0.7361220958971824</v>
      </c>
      <c r="K35" s="79">
        <f>SUM(I35/I52)</f>
        <v>0.008959916006898144</v>
      </c>
      <c r="L35" s="24">
        <v>160499</v>
      </c>
      <c r="M35" s="180">
        <f t="shared" si="4"/>
        <v>1.3472140614769923</v>
      </c>
      <c r="N35" s="180">
        <f t="shared" si="5"/>
        <v>0.9917140385565991</v>
      </c>
      <c r="O35" s="79">
        <f>SUM(L35/L52)</f>
        <v>0.009535852414267102</v>
      </c>
    </row>
    <row r="36" spans="1:15" ht="15.75">
      <c r="A36" s="78" t="s">
        <v>50</v>
      </c>
      <c r="B36" s="24">
        <v>265808</v>
      </c>
      <c r="C36" s="5">
        <v>285110</v>
      </c>
      <c r="D36" s="79">
        <f t="shared" si="6"/>
        <v>1.0726163245650997</v>
      </c>
      <c r="E36" s="9">
        <v>262944</v>
      </c>
      <c r="F36" s="80">
        <f t="shared" si="7"/>
        <v>0.9222545684121918</v>
      </c>
      <c r="G36" s="56">
        <v>271124</v>
      </c>
      <c r="H36" s="75">
        <f t="shared" si="8"/>
        <v>1.0311092856273578</v>
      </c>
      <c r="I36" s="51">
        <v>204833</v>
      </c>
      <c r="J36" s="21">
        <f t="shared" si="3"/>
        <v>0.7554956403711954</v>
      </c>
      <c r="K36" s="79">
        <f>SUM(I36/I52)</f>
        <v>0.015405228360006106</v>
      </c>
      <c r="L36" s="24">
        <v>268173</v>
      </c>
      <c r="M36" s="180">
        <f t="shared" si="4"/>
        <v>1.3092275170504752</v>
      </c>
      <c r="N36" s="180">
        <f t="shared" si="5"/>
        <v>0.989115681385639</v>
      </c>
      <c r="O36" s="79">
        <f>SUM(L36/L52)</f>
        <v>0.015933171854598794</v>
      </c>
    </row>
    <row r="37" spans="1:15" ht="15.75">
      <c r="A37" s="78" t="s">
        <v>51</v>
      </c>
      <c r="B37" s="24">
        <v>114556</v>
      </c>
      <c r="C37" s="5">
        <v>128167</v>
      </c>
      <c r="D37" s="79">
        <f t="shared" si="6"/>
        <v>1.1188152519291874</v>
      </c>
      <c r="E37" s="9">
        <v>111758</v>
      </c>
      <c r="F37" s="80">
        <f t="shared" si="7"/>
        <v>0.8719717243908338</v>
      </c>
      <c r="G37" s="56">
        <v>114385</v>
      </c>
      <c r="H37" s="75">
        <f t="shared" si="8"/>
        <v>1.023506147210938</v>
      </c>
      <c r="I37" s="51">
        <v>81116</v>
      </c>
      <c r="J37" s="21">
        <f t="shared" si="3"/>
        <v>0.7091489268697819</v>
      </c>
      <c r="K37" s="79">
        <f>SUM(I37/I52)</f>
        <v>0.0061006307755598725</v>
      </c>
      <c r="L37" s="24">
        <v>107680</v>
      </c>
      <c r="M37" s="180">
        <f t="shared" si="4"/>
        <v>1.3274816312441442</v>
      </c>
      <c r="N37" s="180">
        <f t="shared" si="5"/>
        <v>0.9413821742361324</v>
      </c>
      <c r="O37" s="79">
        <f>SUM(L37/L52)</f>
        <v>0.0063976759230168516</v>
      </c>
    </row>
    <row r="38" spans="1:15" ht="15.75">
      <c r="A38" s="78" t="s">
        <v>52</v>
      </c>
      <c r="B38" s="24">
        <v>61559</v>
      </c>
      <c r="C38" s="5">
        <v>70410</v>
      </c>
      <c r="D38" s="79">
        <f t="shared" si="6"/>
        <v>1.1437807631702919</v>
      </c>
      <c r="E38" s="9">
        <v>58649</v>
      </c>
      <c r="F38" s="80">
        <f t="shared" si="7"/>
        <v>0.8329640676040335</v>
      </c>
      <c r="G38" s="56">
        <v>58578</v>
      </c>
      <c r="H38" s="75">
        <f t="shared" si="8"/>
        <v>0.9987894081740524</v>
      </c>
      <c r="I38" s="51">
        <v>40546</v>
      </c>
      <c r="J38" s="21">
        <f t="shared" si="3"/>
        <v>0.6921711222643313</v>
      </c>
      <c r="K38" s="79">
        <f>SUM(I38/I52)</f>
        <v>0.003049412883103834</v>
      </c>
      <c r="L38" s="24">
        <v>56165</v>
      </c>
      <c r="M38" s="180">
        <f t="shared" si="4"/>
        <v>1.3852167908055049</v>
      </c>
      <c r="N38" s="180">
        <f t="shared" si="5"/>
        <v>0.9588070606712418</v>
      </c>
      <c r="O38" s="79">
        <f>SUM(L38/L52)</f>
        <v>0.003336975002008186</v>
      </c>
    </row>
    <row r="39" spans="1:15" ht="15.75">
      <c r="A39" s="78" t="s">
        <v>53</v>
      </c>
      <c r="B39" s="24">
        <v>85727</v>
      </c>
      <c r="C39" s="5">
        <v>94431</v>
      </c>
      <c r="D39" s="79">
        <f t="shared" si="6"/>
        <v>1.1015316061450884</v>
      </c>
      <c r="E39" s="9">
        <v>83706</v>
      </c>
      <c r="F39" s="80">
        <f t="shared" si="7"/>
        <v>0.8864250087365378</v>
      </c>
      <c r="G39" s="56">
        <v>82355</v>
      </c>
      <c r="H39" s="75">
        <f t="shared" si="8"/>
        <v>0.9838601772871718</v>
      </c>
      <c r="I39" s="51">
        <v>59851</v>
      </c>
      <c r="J39" s="21">
        <f t="shared" si="3"/>
        <v>0.7267439742577864</v>
      </c>
      <c r="K39" s="79">
        <f>SUM(I39/I52)</f>
        <v>0.004501317280783494</v>
      </c>
      <c r="L39" s="24">
        <v>77811</v>
      </c>
      <c r="M39" s="180">
        <f t="shared" si="4"/>
        <v>1.300078528345391</v>
      </c>
      <c r="N39" s="180">
        <f t="shared" si="5"/>
        <v>0.9448242365369437</v>
      </c>
      <c r="O39" s="79">
        <f>SUM(L39/L52)</f>
        <v>0.004623045702506168</v>
      </c>
    </row>
    <row r="40" spans="1:15" ht="15.75">
      <c r="A40" s="78" t="s">
        <v>54</v>
      </c>
      <c r="B40" s="24">
        <v>98383</v>
      </c>
      <c r="C40" s="5">
        <v>106822</v>
      </c>
      <c r="D40" s="79">
        <f t="shared" si="6"/>
        <v>1.08577701432158</v>
      </c>
      <c r="E40" s="9">
        <v>96581</v>
      </c>
      <c r="F40" s="80">
        <f t="shared" si="7"/>
        <v>0.9041302353447792</v>
      </c>
      <c r="G40" s="56">
        <v>95238</v>
      </c>
      <c r="H40" s="75">
        <f t="shared" si="8"/>
        <v>0.9860945734668309</v>
      </c>
      <c r="I40" s="51">
        <v>69858</v>
      </c>
      <c r="J40" s="21">
        <f t="shared" si="3"/>
        <v>0.7335097335097335</v>
      </c>
      <c r="K40" s="79">
        <f>SUM(I40/I52)</f>
        <v>0.005253930971929849</v>
      </c>
      <c r="L40" s="24">
        <v>92480</v>
      </c>
      <c r="M40" s="180">
        <f t="shared" si="4"/>
        <v>1.3238283374846116</v>
      </c>
      <c r="N40" s="180">
        <f t="shared" si="5"/>
        <v>0.9710409710409711</v>
      </c>
      <c r="O40" s="79">
        <f>SUM(L40/L52)</f>
        <v>0.00549458645394315</v>
      </c>
    </row>
    <row r="41" spans="1:15" ht="15.75">
      <c r="A41" s="78" t="s">
        <v>55</v>
      </c>
      <c r="B41" s="24">
        <v>43661</v>
      </c>
      <c r="C41" s="5">
        <v>49470</v>
      </c>
      <c r="D41" s="79">
        <f t="shared" si="6"/>
        <v>1.1330478000961957</v>
      </c>
      <c r="E41" s="9">
        <v>44256</v>
      </c>
      <c r="F41" s="80">
        <f t="shared" si="7"/>
        <v>0.8946027895694361</v>
      </c>
      <c r="G41" s="56">
        <v>42552</v>
      </c>
      <c r="H41" s="75">
        <f t="shared" si="8"/>
        <v>0.9614967462039046</v>
      </c>
      <c r="I41" s="51">
        <v>30757</v>
      </c>
      <c r="J41" s="21">
        <f t="shared" si="3"/>
        <v>0.7228097386726828</v>
      </c>
      <c r="K41" s="79">
        <f>SUM(I41/I52)</f>
        <v>0.0023131946935733396</v>
      </c>
      <c r="L41" s="24">
        <v>41265</v>
      </c>
      <c r="M41" s="180">
        <f t="shared" si="4"/>
        <v>1.3416458042071724</v>
      </c>
      <c r="N41" s="180">
        <f t="shared" si="5"/>
        <v>0.9697546531302876</v>
      </c>
      <c r="O41" s="79">
        <f>SUM(L41/L52)</f>
        <v>0.002451709667192518</v>
      </c>
    </row>
    <row r="42" spans="1:15" ht="15.75">
      <c r="A42" s="78" t="s">
        <v>96</v>
      </c>
      <c r="B42" s="24">
        <v>584712</v>
      </c>
      <c r="C42" s="5">
        <v>640291</v>
      </c>
      <c r="D42" s="79">
        <f t="shared" si="6"/>
        <v>1.0950536332416643</v>
      </c>
      <c r="E42" s="9">
        <v>578852</v>
      </c>
      <c r="F42" s="80">
        <f t="shared" si="7"/>
        <v>0.9040451919517845</v>
      </c>
      <c r="G42" s="56">
        <v>585469</v>
      </c>
      <c r="H42" s="75">
        <f t="shared" si="8"/>
        <v>1.0114312466744522</v>
      </c>
      <c r="I42" s="51">
        <v>454380</v>
      </c>
      <c r="J42" s="21">
        <f t="shared" si="3"/>
        <v>0.7760957454621851</v>
      </c>
      <c r="K42" s="79">
        <f>SUM(I42/I52)</f>
        <v>0.0341733395606156</v>
      </c>
      <c r="L42" s="24">
        <v>577645</v>
      </c>
      <c r="M42" s="180">
        <f t="shared" si="4"/>
        <v>1.2712817465557462</v>
      </c>
      <c r="N42" s="180">
        <f t="shared" si="5"/>
        <v>0.9866363547856505</v>
      </c>
      <c r="O42" s="79">
        <f>SUM(L42/L52)</f>
        <v>0.03432007344493935</v>
      </c>
    </row>
    <row r="43" spans="1:15" ht="15.75">
      <c r="A43" s="78" t="s">
        <v>56</v>
      </c>
      <c r="B43" s="24">
        <v>71456</v>
      </c>
      <c r="C43" s="5">
        <v>76297</v>
      </c>
      <c r="D43" s="79">
        <f t="shared" si="6"/>
        <v>1.067747984773847</v>
      </c>
      <c r="E43" s="9">
        <v>66287</v>
      </c>
      <c r="F43" s="80">
        <f t="shared" si="7"/>
        <v>0.8688021809507582</v>
      </c>
      <c r="G43" s="56">
        <v>69029</v>
      </c>
      <c r="H43" s="75">
        <f t="shared" si="8"/>
        <v>1.0413655769607917</v>
      </c>
      <c r="I43" s="51">
        <v>48337</v>
      </c>
      <c r="J43" s="21">
        <f t="shared" si="3"/>
        <v>0.700241927305915</v>
      </c>
      <c r="K43" s="79">
        <f>SUM(I43/I52)</f>
        <v>0.0036353640440632867</v>
      </c>
      <c r="L43" s="24">
        <v>65888</v>
      </c>
      <c r="M43" s="180">
        <f t="shared" si="4"/>
        <v>1.36309659267228</v>
      </c>
      <c r="N43" s="180">
        <f t="shared" si="5"/>
        <v>0.954497385156963</v>
      </c>
      <c r="O43" s="79">
        <f>SUM(L43/L52)</f>
        <v>0.003914655193311054</v>
      </c>
    </row>
    <row r="44" spans="1:15" ht="15.75">
      <c r="A44" s="78" t="s">
        <v>57</v>
      </c>
      <c r="B44" s="24">
        <v>98573</v>
      </c>
      <c r="C44" s="5">
        <v>105847</v>
      </c>
      <c r="D44" s="79">
        <f t="shared" si="6"/>
        <v>1.0737930264879836</v>
      </c>
      <c r="E44" s="9">
        <v>97325</v>
      </c>
      <c r="F44" s="80">
        <f t="shared" si="7"/>
        <v>0.9194875622360577</v>
      </c>
      <c r="G44" s="56">
        <v>99150</v>
      </c>
      <c r="H44" s="75">
        <f t="shared" si="8"/>
        <v>1.0187516054456718</v>
      </c>
      <c r="I44" s="51">
        <v>68837</v>
      </c>
      <c r="J44" s="21">
        <f t="shared" si="3"/>
        <v>0.6942713061018658</v>
      </c>
      <c r="K44" s="79">
        <f>SUM(I44/I52)</f>
        <v>0.00517714286573814</v>
      </c>
      <c r="L44" s="24">
        <v>91237</v>
      </c>
      <c r="M44" s="180">
        <f t="shared" si="4"/>
        <v>1.325406394816741</v>
      </c>
      <c r="N44" s="180">
        <f t="shared" si="5"/>
        <v>0.920191628845184</v>
      </c>
      <c r="O44" s="79">
        <f>SUM(L44/L52)</f>
        <v>0.005420735124334031</v>
      </c>
    </row>
    <row r="45" spans="1:15" ht="15.75">
      <c r="A45" s="78" t="s">
        <v>58</v>
      </c>
      <c r="B45" s="24">
        <v>137798</v>
      </c>
      <c r="C45" s="5">
        <v>160135</v>
      </c>
      <c r="D45" s="79">
        <f t="shared" si="6"/>
        <v>1.1620995950594348</v>
      </c>
      <c r="E45" s="9">
        <v>143248</v>
      </c>
      <c r="F45" s="80">
        <f t="shared" si="7"/>
        <v>0.894545227464327</v>
      </c>
      <c r="G45" s="56">
        <v>142695</v>
      </c>
      <c r="H45" s="75">
        <f t="shared" si="8"/>
        <v>0.9961395621579359</v>
      </c>
      <c r="I45" s="51">
        <v>102289</v>
      </c>
      <c r="J45" s="21">
        <f t="shared" si="3"/>
        <v>0.7168366095518414</v>
      </c>
      <c r="K45" s="79">
        <f>SUM(I45/I52)</f>
        <v>0.007693025067819466</v>
      </c>
      <c r="L45" s="24">
        <v>138100</v>
      </c>
      <c r="M45" s="180">
        <f t="shared" si="4"/>
        <v>1.3500962957893812</v>
      </c>
      <c r="N45" s="180">
        <f t="shared" si="5"/>
        <v>0.9677984512421598</v>
      </c>
      <c r="O45" s="79">
        <f>SUM(L45/L52)</f>
        <v>0.008205043136781456</v>
      </c>
    </row>
    <row r="46" spans="1:15" ht="15.75">
      <c r="A46" s="78" t="s">
        <v>59</v>
      </c>
      <c r="B46" s="24">
        <v>87105</v>
      </c>
      <c r="C46" s="5">
        <v>100394</v>
      </c>
      <c r="D46" s="79">
        <f t="shared" si="6"/>
        <v>1.1525629986797543</v>
      </c>
      <c r="E46" s="9">
        <v>87177</v>
      </c>
      <c r="F46" s="80">
        <f t="shared" si="7"/>
        <v>0.868348706097974</v>
      </c>
      <c r="G46" s="56">
        <v>95250</v>
      </c>
      <c r="H46" s="75">
        <f t="shared" si="8"/>
        <v>1.0926047007811694</v>
      </c>
      <c r="I46" s="51">
        <v>62798</v>
      </c>
      <c r="J46" s="21">
        <f t="shared" si="3"/>
        <v>0.6592965879265091</v>
      </c>
      <c r="K46" s="79">
        <f>SUM(I46/I52)</f>
        <v>0.0047229573874896305</v>
      </c>
      <c r="L46" s="24">
        <v>87343</v>
      </c>
      <c r="M46" s="180">
        <f t="shared" si="4"/>
        <v>1.3908563967005318</v>
      </c>
      <c r="N46" s="180">
        <f t="shared" si="5"/>
        <v>0.91698687664042</v>
      </c>
      <c r="O46" s="79">
        <f>SUM(L46/L52)</f>
        <v>0.005189377861664755</v>
      </c>
    </row>
    <row r="47" spans="1:15" ht="15.75">
      <c r="A47" s="78" t="s">
        <v>60</v>
      </c>
      <c r="B47" s="24">
        <v>59532</v>
      </c>
      <c r="C47" s="5">
        <v>66702</v>
      </c>
      <c r="D47" s="79">
        <f t="shared" si="6"/>
        <v>1.1204394275347713</v>
      </c>
      <c r="E47" s="9">
        <v>65351</v>
      </c>
      <c r="F47" s="80">
        <f t="shared" si="7"/>
        <v>0.9797457347605769</v>
      </c>
      <c r="G47" s="56">
        <v>61848</v>
      </c>
      <c r="H47" s="75">
        <f t="shared" si="8"/>
        <v>0.946397147710058</v>
      </c>
      <c r="I47" s="51">
        <v>42070</v>
      </c>
      <c r="J47" s="21">
        <f t="shared" si="3"/>
        <v>0.6802160134523347</v>
      </c>
      <c r="K47" s="79">
        <f>SUM(I47/I52)</f>
        <v>0.0031640309769688326</v>
      </c>
      <c r="L47" s="24">
        <v>58195</v>
      </c>
      <c r="M47" s="180">
        <f t="shared" si="4"/>
        <v>1.3832897551699548</v>
      </c>
      <c r="N47" s="180">
        <f t="shared" si="5"/>
        <v>0.9409358427111628</v>
      </c>
      <c r="O47" s="79">
        <f>SUM(L47/L52)</f>
        <v>0.003457584977154213</v>
      </c>
    </row>
    <row r="48" spans="1:15" ht="15.75">
      <c r="A48" s="78" t="s">
        <v>61</v>
      </c>
      <c r="B48" s="24">
        <v>97247</v>
      </c>
      <c r="C48" s="5">
        <v>107062</v>
      </c>
      <c r="D48" s="79">
        <f t="shared" si="6"/>
        <v>1.1009285633489978</v>
      </c>
      <c r="E48" s="9">
        <v>97423</v>
      </c>
      <c r="F48" s="80">
        <f t="shared" si="7"/>
        <v>0.9099680558928471</v>
      </c>
      <c r="G48" s="56">
        <v>89839</v>
      </c>
      <c r="H48" s="75">
        <f t="shared" si="8"/>
        <v>0.9221539061617893</v>
      </c>
      <c r="I48" s="51">
        <v>62671</v>
      </c>
      <c r="J48" s="21">
        <f t="shared" si="3"/>
        <v>0.697592359665624</v>
      </c>
      <c r="K48" s="79">
        <f>SUM(I48/I52)</f>
        <v>0.0047134058796675475</v>
      </c>
      <c r="L48" s="24">
        <v>82007</v>
      </c>
      <c r="M48" s="180">
        <f t="shared" si="4"/>
        <v>1.3085318568396866</v>
      </c>
      <c r="N48" s="180">
        <f t="shared" si="5"/>
        <v>0.9128218257104376</v>
      </c>
      <c r="O48" s="79">
        <f>SUM(L48/L52)</f>
        <v>0.004872345926995198</v>
      </c>
    </row>
    <row r="49" spans="1:15" ht="15.75">
      <c r="A49" s="78" t="s">
        <v>62</v>
      </c>
      <c r="B49" s="24">
        <v>83237</v>
      </c>
      <c r="C49" s="5">
        <v>93720</v>
      </c>
      <c r="D49" s="79">
        <f t="shared" si="6"/>
        <v>1.1259415884762787</v>
      </c>
      <c r="E49" s="9">
        <v>84057</v>
      </c>
      <c r="F49" s="80">
        <f t="shared" si="7"/>
        <v>0.8968950064020487</v>
      </c>
      <c r="G49" s="56">
        <v>86340</v>
      </c>
      <c r="H49" s="75">
        <f t="shared" si="8"/>
        <v>1.0271601413326672</v>
      </c>
      <c r="I49" s="51">
        <v>60997</v>
      </c>
      <c r="J49" s="21">
        <f t="shared" si="3"/>
        <v>0.7064744035209636</v>
      </c>
      <c r="K49" s="79">
        <f>SUM(I49/I52)</f>
        <v>0.0045875064773512695</v>
      </c>
      <c r="L49" s="24">
        <v>77982</v>
      </c>
      <c r="M49" s="180">
        <f t="shared" si="4"/>
        <v>1.2784563175238126</v>
      </c>
      <c r="N49" s="180">
        <f t="shared" si="5"/>
        <v>0.9031966643502433</v>
      </c>
      <c r="O49" s="79">
        <f>SUM(L49/L52)</f>
        <v>0.004633205459033248</v>
      </c>
    </row>
    <row r="50" spans="1:15" ht="15.75">
      <c r="A50" s="78" t="s">
        <v>63</v>
      </c>
      <c r="B50" s="24">
        <v>522082</v>
      </c>
      <c r="C50" s="5">
        <v>566728</v>
      </c>
      <c r="D50" s="79">
        <f t="shared" si="6"/>
        <v>1.0855153021939081</v>
      </c>
      <c r="E50" s="9">
        <v>560963</v>
      </c>
      <c r="F50" s="80">
        <f t="shared" si="7"/>
        <v>0.9898275716040146</v>
      </c>
      <c r="G50" s="56">
        <v>577541</v>
      </c>
      <c r="H50" s="75">
        <f t="shared" si="8"/>
        <v>1.0295527512509737</v>
      </c>
      <c r="I50" s="51">
        <v>554921</v>
      </c>
      <c r="J50" s="21">
        <f t="shared" si="3"/>
        <v>0.9608339494512078</v>
      </c>
      <c r="K50" s="79">
        <f>SUM(I50/I52)</f>
        <v>0.041734899780616154</v>
      </c>
      <c r="L50" s="24">
        <v>611273</v>
      </c>
      <c r="M50" s="180">
        <f t="shared" si="4"/>
        <v>1.1015495899416314</v>
      </c>
      <c r="N50" s="180">
        <f t="shared" si="5"/>
        <v>1.058406243019976</v>
      </c>
      <c r="O50" s="79">
        <f>SUM(L50/L52)</f>
        <v>0.03631804006770319</v>
      </c>
    </row>
    <row r="51" spans="1:15" ht="16.5" thickBot="1">
      <c r="A51" s="101" t="s">
        <v>87</v>
      </c>
      <c r="B51" s="25">
        <v>243</v>
      </c>
      <c r="C51" s="32">
        <v>176</v>
      </c>
      <c r="D51" s="102">
        <f t="shared" si="6"/>
        <v>0.7242798353909465</v>
      </c>
      <c r="E51" s="103">
        <v>64</v>
      </c>
      <c r="F51" s="104">
        <f t="shared" si="7"/>
        <v>0.36363636363636365</v>
      </c>
      <c r="G51" s="105">
        <v>0</v>
      </c>
      <c r="H51" s="106">
        <f t="shared" si="8"/>
        <v>0</v>
      </c>
      <c r="I51" s="107">
        <v>0</v>
      </c>
      <c r="J51" s="108">
        <v>0</v>
      </c>
      <c r="K51" s="102">
        <v>0</v>
      </c>
      <c r="L51" s="176">
        <v>0</v>
      </c>
      <c r="M51" s="179" t="s">
        <v>122</v>
      </c>
      <c r="N51" s="179" t="s">
        <v>82</v>
      </c>
      <c r="O51" s="47">
        <v>0</v>
      </c>
    </row>
    <row r="52" spans="1:15" ht="18" thickBot="1" thickTop="1">
      <c r="A52" s="109" t="s">
        <v>101</v>
      </c>
      <c r="B52" s="26">
        <f>SUM(B3+B4+B5+B6+B7+B8+B9+B10+B11+B12+B13+B14+B15+B16+B17+B18+B19+B20+B21+B22+B23+B24+B25+B26+B27+B28+B29+B30+B31+B32+B33+B34+B35+B36+B37+B38+B39+B40+B41+B42+B43+B44+B45+B46+B47+B48+B49+B50+B51)</f>
        <v>16357572</v>
      </c>
      <c r="C52" s="110">
        <f>SUM(C3+C4+C5+C6+C7+C8+C9+C10+C11+C12+C13+C14+C15+C16+C17+C18+C19+C20+C21+C22+C23+C24+C25+C26+C27+C28+C29+C30+C31+C32+C33+C34+C35+C36+C37+C38+C39+C40+C41+C42+C43+C44+C45+C46+C47+C48+C49+C50+C51)</f>
        <v>17818590</v>
      </c>
      <c r="D52" s="111">
        <f t="shared" si="6"/>
        <v>1.0893175344115862</v>
      </c>
      <c r="E52" s="112">
        <f>SUM(E3+E4+E5+E6+E7+E8+E9+E10+E11+E12+E13+E14+E15+E16+E17+E18+E19+E20+E21+E22+E23+E24+E25+E26+E27+E28+E29+E30+E31+E32+E33+E34+E35+E36+E37+E38+E39+E40+E41+E42+E43+E44+E45+E46+E47+E48+E49+E50+E51)</f>
        <v>16215657</v>
      </c>
      <c r="F52" s="113">
        <f t="shared" si="7"/>
        <v>0.910041535272993</v>
      </c>
      <c r="G52" s="114">
        <f>SUM(G3+G4+G5+G6+G7+G8+G9+G10+G11+G12+G13+G14+G15+G16+G17+G18+G19+G20+G21+G22+G23+G24+G25+G26+G27+G28+G29+G30+G31+G32+G33+G34+G35+G36+G37+G38+G39+G40+G41+G42+G43+G44+G45+G46+G47+G48+G49+G50+G51)</f>
        <v>16522804</v>
      </c>
      <c r="H52" s="115">
        <f t="shared" si="8"/>
        <v>1.0189413848603235</v>
      </c>
      <c r="I52" s="116">
        <f>SUM(I3+I4+I5+I6+I7+I8+I9+I10+I11+I12+I13+I14+I15+I16+I17+I18+I19+I20+I21+I22+I23+I24+I25+I26+I27+I28+I29+I30+I31+I32+I33+I34+I35+I36+I37+I38+I39+I40+I41+I42+I43+I44+I45+I46+I47+I48+I49+I50+I51)</f>
        <v>13296330</v>
      </c>
      <c r="J52" s="117">
        <f>SUM(I52/G52)</f>
        <v>0.8047260017125423</v>
      </c>
      <c r="K52" s="111">
        <v>1</v>
      </c>
      <c r="L52" s="26">
        <f>SUM(L3+L4+L5+L6+L7+L8+L9+L10+L11+L12+L13+L14+L15+L16+L17+L18+L19+L20+L21+L22+L23+L24+L25+L26+L27+L28+L29+L30+L31+L32+L33+L34+L35+L36+L37+L38+L39+L40+L41+L42+L43+L44+L45+L46+L47+L48+L49+L50+L51)</f>
        <v>16831112</v>
      </c>
      <c r="M52" s="181">
        <f>SUM(L52/I52)</f>
        <v>1.2658464403335357</v>
      </c>
      <c r="N52" s="181">
        <f>SUM(L52/G52)</f>
        <v>1.0186595447116604</v>
      </c>
      <c r="O52" s="111">
        <v>1</v>
      </c>
    </row>
  </sheetData>
  <printOptions/>
  <pageMargins left="0" right="0" top="0" bottom="0" header="0" footer="0"/>
  <pageSetup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G18" sqref="G18"/>
    </sheetView>
  </sheetViews>
  <sheetFormatPr defaultColWidth="11.19921875" defaultRowHeight="15"/>
  <cols>
    <col min="1" max="1" width="6.8984375" style="0" customWidth="1"/>
    <col min="2" max="3" width="9.59765625" style="0" customWidth="1"/>
    <col min="4" max="5" width="6.3984375" style="0" customWidth="1"/>
    <col min="6" max="6" width="9.59765625" style="0" customWidth="1"/>
    <col min="7" max="8" width="6.3984375" style="0" customWidth="1"/>
    <col min="9" max="9" width="9.59765625" style="1" customWidth="1"/>
    <col min="10" max="11" width="6.3984375" style="23" customWidth="1"/>
    <col min="12" max="12" width="9.59765625" style="0" customWidth="1"/>
    <col min="13" max="15" width="6.3984375" style="0" customWidth="1"/>
  </cols>
  <sheetData>
    <row r="1" spans="1:15" ht="16.5" thickBot="1">
      <c r="A1" s="225" t="s">
        <v>103</v>
      </c>
      <c r="B1" s="229"/>
      <c r="C1" s="229"/>
      <c r="D1" s="229"/>
      <c r="E1" s="229"/>
      <c r="F1" s="226"/>
      <c r="G1" s="226"/>
      <c r="H1" s="226"/>
      <c r="I1" s="227"/>
      <c r="J1" s="228"/>
      <c r="K1" s="228"/>
      <c r="L1" s="229"/>
      <c r="M1" s="229"/>
      <c r="N1" s="229"/>
      <c r="O1" s="229"/>
    </row>
    <row r="2" spans="1:15" ht="15.75">
      <c r="A2" s="54"/>
      <c r="B2" s="41" t="s">
        <v>99</v>
      </c>
      <c r="C2" s="19" t="s">
        <v>98</v>
      </c>
      <c r="D2" s="4" t="s">
        <v>100</v>
      </c>
      <c r="E2" s="20" t="s">
        <v>102</v>
      </c>
      <c r="F2" s="50" t="s">
        <v>104</v>
      </c>
      <c r="G2" s="22" t="s">
        <v>100</v>
      </c>
      <c r="H2" s="59" t="s">
        <v>102</v>
      </c>
      <c r="I2" s="63" t="s">
        <v>16</v>
      </c>
      <c r="J2" s="64" t="s">
        <v>100</v>
      </c>
      <c r="K2" s="65" t="s">
        <v>102</v>
      </c>
      <c r="L2" s="182" t="s">
        <v>121</v>
      </c>
      <c r="M2" s="184" t="s">
        <v>100</v>
      </c>
      <c r="N2" s="193" t="s">
        <v>83</v>
      </c>
      <c r="O2" s="183" t="s">
        <v>102</v>
      </c>
    </row>
    <row r="3" spans="1:15" ht="15.75">
      <c r="A3" s="36" t="s">
        <v>90</v>
      </c>
      <c r="B3" s="56">
        <v>9088053</v>
      </c>
      <c r="C3" s="9">
        <v>8173316</v>
      </c>
      <c r="D3" s="21">
        <f aca="true" t="shared" si="0" ref="D3:D14">SUM(C3/B3)</f>
        <v>0.8993473079437366</v>
      </c>
      <c r="E3" s="13">
        <v>50.4</v>
      </c>
      <c r="F3" s="51">
        <v>9034363</v>
      </c>
      <c r="G3" s="21">
        <f aca="true" t="shared" si="1" ref="G3:G14">SUM(F3/C3)</f>
        <v>1.1053485513101415</v>
      </c>
      <c r="H3" s="60">
        <v>54.7</v>
      </c>
      <c r="I3" s="56">
        <v>7776387</v>
      </c>
      <c r="J3" s="21">
        <f aca="true" t="shared" si="2" ref="J3:J14">SUM(I3/F3)</f>
        <v>0.8607565359062946</v>
      </c>
      <c r="K3" s="75">
        <f>SUM(I3/I14)</f>
        <v>0.5848521358901291</v>
      </c>
      <c r="L3" s="24">
        <v>9462021</v>
      </c>
      <c r="M3" s="21">
        <f aca="true" t="shared" si="3" ref="M3:M14">SUM(L3/I3)</f>
        <v>1.2167631317731487</v>
      </c>
      <c r="N3" s="21">
        <f aca="true" t="shared" si="4" ref="N3:N14">SUM(L3/F3)</f>
        <v>1.0473368183235499</v>
      </c>
      <c r="O3" s="79">
        <f>SUM(L3/L14)</f>
        <v>0.562174442187777</v>
      </c>
    </row>
    <row r="4" spans="1:15" ht="15.75">
      <c r="A4" s="6" t="s">
        <v>91</v>
      </c>
      <c r="B4" s="56">
        <v>4646518</v>
      </c>
      <c r="C4" s="9">
        <v>4118258</v>
      </c>
      <c r="D4" s="21">
        <f t="shared" si="0"/>
        <v>0.886310566320845</v>
      </c>
      <c r="E4" s="13">
        <v>25.4</v>
      </c>
      <c r="F4" s="51">
        <v>3829030</v>
      </c>
      <c r="G4" s="21">
        <f t="shared" si="1"/>
        <v>0.9297693345098825</v>
      </c>
      <c r="H4" s="60">
        <v>23.2</v>
      </c>
      <c r="I4" s="56">
        <v>2916829</v>
      </c>
      <c r="J4" s="21">
        <f t="shared" si="2"/>
        <v>0.761767079390864</v>
      </c>
      <c r="K4" s="75">
        <f>SUM(I4/I14)</f>
        <v>0.21937098432424587</v>
      </c>
      <c r="L4" s="24">
        <v>3755088</v>
      </c>
      <c r="M4" s="21">
        <f t="shared" si="3"/>
        <v>1.2873870905699305</v>
      </c>
      <c r="N4" s="21">
        <f t="shared" si="4"/>
        <v>0.9806891040289577</v>
      </c>
      <c r="O4" s="79">
        <f>SUM(L4/L14)</f>
        <v>0.22310397554243594</v>
      </c>
    </row>
    <row r="5" spans="1:15" ht="15.75">
      <c r="A5" s="6" t="s">
        <v>92</v>
      </c>
      <c r="B5" s="56">
        <v>155787</v>
      </c>
      <c r="C5" s="9">
        <v>154508</v>
      </c>
      <c r="D5" s="21">
        <f t="shared" si="0"/>
        <v>0.9917900723423649</v>
      </c>
      <c r="E5" s="13">
        <v>1</v>
      </c>
      <c r="F5" s="51">
        <v>151246</v>
      </c>
      <c r="G5" s="21">
        <f t="shared" si="1"/>
        <v>0.9788878245786626</v>
      </c>
      <c r="H5" s="60">
        <v>0.9</v>
      </c>
      <c r="I5" s="56">
        <v>103649</v>
      </c>
      <c r="J5" s="21">
        <f t="shared" si="2"/>
        <v>0.685300768284781</v>
      </c>
      <c r="K5" s="75">
        <f>SUM(I5/I14)</f>
        <v>0.007795308931111066</v>
      </c>
      <c r="L5" s="24">
        <v>104787</v>
      </c>
      <c r="M5" s="21">
        <f t="shared" si="3"/>
        <v>1.0109793630425763</v>
      </c>
      <c r="N5" s="21">
        <f t="shared" si="4"/>
        <v>0.6928249342131362</v>
      </c>
      <c r="O5" s="79">
        <f>SUM(L5/L14)</f>
        <v>0.0062257918549885475</v>
      </c>
    </row>
    <row r="6" spans="1:15" ht="15.75">
      <c r="A6" s="6" t="s">
        <v>93</v>
      </c>
      <c r="B6" s="56">
        <v>201208</v>
      </c>
      <c r="C6" s="9">
        <v>175119</v>
      </c>
      <c r="D6" s="21">
        <f t="shared" si="0"/>
        <v>0.8703381575285277</v>
      </c>
      <c r="E6" s="13">
        <v>1.1</v>
      </c>
      <c r="F6" s="51">
        <v>154868</v>
      </c>
      <c r="G6" s="21">
        <f t="shared" si="1"/>
        <v>0.8843586361274334</v>
      </c>
      <c r="H6" s="60">
        <v>0.9</v>
      </c>
      <c r="I6" s="56">
        <v>96577</v>
      </c>
      <c r="J6" s="21">
        <f t="shared" si="2"/>
        <v>0.6236084923935222</v>
      </c>
      <c r="K6" s="75">
        <f>SUM(I6/I14)</f>
        <v>0.007263432841994746</v>
      </c>
      <c r="L6" s="24">
        <v>102475</v>
      </c>
      <c r="M6" s="21">
        <f t="shared" si="3"/>
        <v>1.0610704412023566</v>
      </c>
      <c r="N6" s="21">
        <f t="shared" si="4"/>
        <v>0.6616925381615311</v>
      </c>
      <c r="O6" s="79">
        <f>SUM(L6/L14)</f>
        <v>0.006088427193639969</v>
      </c>
    </row>
    <row r="7" spans="1:15" ht="15.75">
      <c r="A7" s="6" t="s">
        <v>94</v>
      </c>
      <c r="B7" s="56">
        <v>266852</v>
      </c>
      <c r="C7" s="9">
        <v>290919</v>
      </c>
      <c r="D7" s="21">
        <f t="shared" si="0"/>
        <v>1.0901885689445836</v>
      </c>
      <c r="E7" s="13">
        <v>1.8</v>
      </c>
      <c r="F7" s="51">
        <v>113331</v>
      </c>
      <c r="G7" s="21">
        <f t="shared" si="1"/>
        <v>0.38956204304290887</v>
      </c>
      <c r="H7" s="60">
        <v>0.7</v>
      </c>
      <c r="I7" s="56">
        <v>63677</v>
      </c>
      <c r="J7" s="21">
        <f t="shared" si="2"/>
        <v>0.5618674502122103</v>
      </c>
      <c r="K7" s="75">
        <f>SUM(I7/I14)</f>
        <v>0.0047890658550141275</v>
      </c>
      <c r="L7" s="24">
        <v>244984</v>
      </c>
      <c r="M7" s="21">
        <f t="shared" si="3"/>
        <v>3.847291800807199</v>
      </c>
      <c r="N7" s="21">
        <f t="shared" si="4"/>
        <v>2.1616680343418837</v>
      </c>
      <c r="O7" s="79">
        <f>SUM(L7/L14)</f>
        <v>0.014555425690233657</v>
      </c>
    </row>
    <row r="8" spans="1:15" ht="15.75">
      <c r="A8" s="6" t="s">
        <v>95</v>
      </c>
      <c r="B8" s="56">
        <v>1727759</v>
      </c>
      <c r="C8" s="9">
        <v>1658578</v>
      </c>
      <c r="D8" s="21">
        <f t="shared" si="0"/>
        <v>0.9599591146681916</v>
      </c>
      <c r="E8" s="13">
        <v>10.2</v>
      </c>
      <c r="F8" s="51">
        <v>1587470</v>
      </c>
      <c r="G8" s="21">
        <f t="shared" si="1"/>
        <v>0.957127129384328</v>
      </c>
      <c r="H8" s="60">
        <v>9.6</v>
      </c>
      <c r="I8" s="56">
        <v>1204427</v>
      </c>
      <c r="J8" s="21">
        <f t="shared" si="2"/>
        <v>0.75870851102698</v>
      </c>
      <c r="K8" s="75">
        <f>SUM(I8/I14)</f>
        <v>0.09058341662699407</v>
      </c>
      <c r="L8" s="24">
        <v>1614880</v>
      </c>
      <c r="M8" s="21">
        <f t="shared" si="3"/>
        <v>1.3407869468220157</v>
      </c>
      <c r="N8" s="21">
        <f t="shared" si="4"/>
        <v>1.0172664680277423</v>
      </c>
      <c r="O8" s="79">
        <f>SUM(L8/L14)</f>
        <v>0.09594612643537753</v>
      </c>
    </row>
    <row r="9" spans="1:15" ht="15.75">
      <c r="A9" s="6" t="s">
        <v>96</v>
      </c>
      <c r="B9" s="56">
        <v>941019</v>
      </c>
      <c r="C9" s="9">
        <v>827062</v>
      </c>
      <c r="D9" s="21">
        <f t="shared" si="0"/>
        <v>0.8789004260275297</v>
      </c>
      <c r="E9" s="13">
        <v>5.1</v>
      </c>
      <c r="F9" s="51">
        <v>837025</v>
      </c>
      <c r="G9" s="21">
        <f t="shared" si="1"/>
        <v>1.0120462552988772</v>
      </c>
      <c r="H9" s="60">
        <v>5.1</v>
      </c>
      <c r="I9" s="56">
        <v>589977</v>
      </c>
      <c r="J9" s="21">
        <f t="shared" si="2"/>
        <v>0.7048499148770945</v>
      </c>
      <c r="K9" s="75">
        <f>SUM(I9/I14)</f>
        <v>0.04437141677440316</v>
      </c>
      <c r="L9" s="24">
        <v>767603</v>
      </c>
      <c r="M9" s="21">
        <f t="shared" si="3"/>
        <v>1.3010727536836182</v>
      </c>
      <c r="N9" s="21">
        <f t="shared" si="4"/>
        <v>0.9170610196828052</v>
      </c>
      <c r="O9" s="79">
        <f>SUM(L9/L14)</f>
        <v>0.04560619642956449</v>
      </c>
    </row>
    <row r="10" spans="1:15" ht="15.75">
      <c r="A10" s="7" t="s">
        <v>97</v>
      </c>
      <c r="B10" s="56">
        <v>60343</v>
      </c>
      <c r="C10" s="9">
        <v>59517</v>
      </c>
      <c r="D10" s="21">
        <f t="shared" si="0"/>
        <v>0.9863115854365875</v>
      </c>
      <c r="E10" s="13">
        <v>0.4</v>
      </c>
      <c r="F10" s="51">
        <v>57808</v>
      </c>
      <c r="G10" s="21">
        <f t="shared" si="1"/>
        <v>0.9712855150629232</v>
      </c>
      <c r="H10" s="60">
        <v>0.3</v>
      </c>
      <c r="I10" s="56">
        <v>36712</v>
      </c>
      <c r="J10" s="21">
        <f t="shared" si="2"/>
        <v>0.6350678106836424</v>
      </c>
      <c r="K10" s="75">
        <f>SUM(I10/I14)</f>
        <v>0.002761062639089132</v>
      </c>
      <c r="L10" s="24">
        <v>50482</v>
      </c>
      <c r="M10" s="21">
        <f t="shared" si="3"/>
        <v>1.3750817171497058</v>
      </c>
      <c r="N10" s="21">
        <f t="shared" si="4"/>
        <v>0.8732701356213672</v>
      </c>
      <c r="O10" s="79">
        <f>SUM(L10/L14)</f>
        <v>0.0029993264853801697</v>
      </c>
    </row>
    <row r="11" spans="1:15" ht="16.5" thickBot="1">
      <c r="A11" s="55" t="s">
        <v>105</v>
      </c>
      <c r="B11" s="69">
        <v>533398</v>
      </c>
      <c r="C11" s="70">
        <v>539699</v>
      </c>
      <c r="D11" s="71">
        <f t="shared" si="0"/>
        <v>1.0118129426806999</v>
      </c>
      <c r="E11" s="72">
        <v>3.3</v>
      </c>
      <c r="F11" s="73">
        <v>543883</v>
      </c>
      <c r="G11" s="71">
        <f t="shared" si="1"/>
        <v>1.0077524694320352</v>
      </c>
      <c r="H11" s="74">
        <v>3.3</v>
      </c>
      <c r="I11" s="77">
        <v>323042</v>
      </c>
      <c r="J11" s="66">
        <f t="shared" si="2"/>
        <v>0.593954949869733</v>
      </c>
      <c r="K11" s="67">
        <f>SUM(I11/I14)</f>
        <v>0.02429557629812136</v>
      </c>
      <c r="L11" s="175">
        <v>475281</v>
      </c>
      <c r="M11" s="66">
        <f t="shared" si="3"/>
        <v>1.4712668940880753</v>
      </c>
      <c r="N11" s="108">
        <f t="shared" si="4"/>
        <v>0.8738662543230805</v>
      </c>
      <c r="O11" s="47">
        <f>SUM(L11/L14)</f>
        <v>0.02823824118097485</v>
      </c>
    </row>
    <row r="12" spans="1:15" ht="18" thickBot="1" thickTop="1">
      <c r="A12" s="34" t="s">
        <v>106</v>
      </c>
      <c r="B12" s="57">
        <v>17620937</v>
      </c>
      <c r="C12" s="12">
        <v>15996976</v>
      </c>
      <c r="D12" s="17">
        <f t="shared" si="0"/>
        <v>0.9078391234245943</v>
      </c>
      <c r="E12" s="15">
        <v>98.7</v>
      </c>
      <c r="F12" s="52">
        <v>16309024</v>
      </c>
      <c r="G12" s="16">
        <f t="shared" si="1"/>
        <v>1.0195066867637983</v>
      </c>
      <c r="H12" s="61">
        <v>98.7</v>
      </c>
      <c r="I12" s="57">
        <f>SUM(I3+I4+I5+I6+I7+I8+I9+I10+I11)</f>
        <v>13111277</v>
      </c>
      <c r="J12" s="17">
        <f t="shared" si="2"/>
        <v>0.8039277518998071</v>
      </c>
      <c r="K12" s="76">
        <f>SUM(I12/I14)</f>
        <v>0.9860824001811026</v>
      </c>
      <c r="L12" s="57">
        <f>SUM(L3+L4+L5+L6+L7+L8+L9+L10+L11)</f>
        <v>16577601</v>
      </c>
      <c r="M12" s="17">
        <f t="shared" si="3"/>
        <v>1.2643772990228184</v>
      </c>
      <c r="N12" s="17">
        <f t="shared" si="4"/>
        <v>1.0164679995565644</v>
      </c>
      <c r="O12" s="149">
        <f>SUM(L12/L14)</f>
        <v>0.9849379530003721</v>
      </c>
    </row>
    <row r="13" spans="1:15" ht="18" thickBot="1" thickTop="1">
      <c r="A13" s="34" t="s">
        <v>67</v>
      </c>
      <c r="B13" s="57">
        <v>197653</v>
      </c>
      <c r="C13" s="12">
        <v>218681</v>
      </c>
      <c r="D13" s="17">
        <f t="shared" si="0"/>
        <v>1.1063884686799592</v>
      </c>
      <c r="E13" s="15">
        <v>1.3</v>
      </c>
      <c r="F13" s="52">
        <v>213780</v>
      </c>
      <c r="G13" s="17">
        <f t="shared" si="1"/>
        <v>0.9775883592996191</v>
      </c>
      <c r="H13" s="61">
        <v>1.3</v>
      </c>
      <c r="I13" s="57">
        <v>185053</v>
      </c>
      <c r="J13" s="17">
        <f t="shared" si="2"/>
        <v>0.8656235382168584</v>
      </c>
      <c r="K13" s="76">
        <f>SUM(I13/I14)</f>
        <v>0.013917599818897395</v>
      </c>
      <c r="L13" s="57">
        <v>253511</v>
      </c>
      <c r="M13" s="17">
        <f t="shared" si="3"/>
        <v>1.3699372612170568</v>
      </c>
      <c r="N13" s="17">
        <f t="shared" si="4"/>
        <v>1.1858499391898214</v>
      </c>
      <c r="O13" s="149">
        <f>SUM(L13/L14)</f>
        <v>0.015062046999627833</v>
      </c>
    </row>
    <row r="14" spans="1:15" ht="18" thickBot="1" thickTop="1">
      <c r="A14" s="39" t="s">
        <v>101</v>
      </c>
      <c r="B14" s="58">
        <v>17818590</v>
      </c>
      <c r="C14" s="2">
        <v>16215657</v>
      </c>
      <c r="D14" s="18">
        <f t="shared" si="0"/>
        <v>0.910041535272993</v>
      </c>
      <c r="E14" s="14">
        <v>100</v>
      </c>
      <c r="F14" s="53">
        <v>16522804</v>
      </c>
      <c r="G14" s="18">
        <f t="shared" si="1"/>
        <v>1.0189413848603235</v>
      </c>
      <c r="H14" s="62">
        <v>100</v>
      </c>
      <c r="I14" s="58">
        <f>SUM(I12+I13)</f>
        <v>13296330</v>
      </c>
      <c r="J14" s="18">
        <f t="shared" si="2"/>
        <v>0.8047260017125423</v>
      </c>
      <c r="K14" s="68">
        <v>1</v>
      </c>
      <c r="L14" s="58">
        <f>SUM(L12+L13)</f>
        <v>16831112</v>
      </c>
      <c r="M14" s="18">
        <f t="shared" si="3"/>
        <v>1.2658464403335357</v>
      </c>
      <c r="N14" s="117">
        <f t="shared" si="4"/>
        <v>1.0186595447116604</v>
      </c>
      <c r="O14" s="48">
        <v>1</v>
      </c>
    </row>
  </sheetData>
  <printOptions/>
  <pageMargins left="0.75" right="0.75" top="1" bottom="1" header="0.512" footer="0.512"/>
  <pageSetup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A1">
      <selection activeCell="E12" sqref="E12"/>
    </sheetView>
  </sheetViews>
  <sheetFormatPr defaultColWidth="11.19921875" defaultRowHeight="15"/>
  <cols>
    <col min="1" max="1" width="7.8984375" style="0" customWidth="1"/>
    <col min="2" max="2" width="8.8984375" style="0" customWidth="1"/>
    <col min="3" max="3" width="6.8984375" style="0" customWidth="1"/>
    <col min="4" max="4" width="8.8984375" style="0" customWidth="1"/>
    <col min="5" max="5" width="6.3984375" style="0" customWidth="1"/>
    <col min="6" max="6" width="9.59765625" style="0" customWidth="1"/>
    <col min="7" max="7" width="6.3984375" style="0" customWidth="1"/>
    <col min="8" max="8" width="8.8984375" style="1" customWidth="1"/>
    <col min="9" max="9" width="6.3984375" style="23" customWidth="1"/>
    <col min="10" max="10" width="8.8984375" style="1" customWidth="1"/>
    <col min="11" max="11" width="6.3984375" style="23" customWidth="1"/>
    <col min="12" max="12" width="9.59765625" style="1" customWidth="1"/>
    <col min="13" max="13" width="6.3984375" style="23" customWidth="1"/>
    <col min="14" max="14" width="8.8984375" style="0" customWidth="1"/>
    <col min="15" max="16" width="6.3984375" style="0" customWidth="1"/>
    <col min="17" max="17" width="8.8984375" style="0" customWidth="1"/>
    <col min="18" max="19" width="6.3984375" style="0" customWidth="1"/>
    <col min="20" max="20" width="9.59765625" style="0" customWidth="1"/>
    <col min="21" max="22" width="6.3984375" style="0" customWidth="1"/>
  </cols>
  <sheetData>
    <row r="1" spans="1:22" ht="16.5" thickBot="1">
      <c r="A1" s="225" t="s">
        <v>107</v>
      </c>
      <c r="B1" s="226"/>
      <c r="C1" s="230"/>
      <c r="D1" s="226"/>
      <c r="E1" s="228"/>
      <c r="F1" s="227"/>
      <c r="G1" s="228"/>
      <c r="H1" s="227"/>
      <c r="I1" s="228"/>
      <c r="J1" s="227"/>
      <c r="K1" s="228"/>
      <c r="L1" s="227"/>
      <c r="M1" s="228"/>
      <c r="N1" s="229"/>
      <c r="O1" s="229"/>
      <c r="P1" s="229"/>
      <c r="Q1" s="229"/>
      <c r="R1" s="229"/>
      <c r="S1" s="229"/>
      <c r="T1" s="229"/>
      <c r="U1" s="229"/>
      <c r="V1" s="229"/>
    </row>
    <row r="2" spans="1:22" ht="16.5" thickBot="1">
      <c r="A2" s="119"/>
      <c r="B2" s="218" t="s">
        <v>104</v>
      </c>
      <c r="C2" s="219"/>
      <c r="D2" s="219"/>
      <c r="E2" s="219"/>
      <c r="F2" s="219"/>
      <c r="G2" s="220"/>
      <c r="H2" s="221" t="s">
        <v>16</v>
      </c>
      <c r="I2" s="222"/>
      <c r="J2" s="222"/>
      <c r="K2" s="222"/>
      <c r="L2" s="222"/>
      <c r="M2" s="223"/>
      <c r="N2" s="221" t="s">
        <v>121</v>
      </c>
      <c r="O2" s="222"/>
      <c r="P2" s="222"/>
      <c r="Q2" s="222"/>
      <c r="R2" s="222"/>
      <c r="S2" s="222"/>
      <c r="T2" s="222"/>
      <c r="U2" s="222"/>
      <c r="V2" s="223"/>
    </row>
    <row r="3" spans="1:22" ht="15.75">
      <c r="A3" s="120"/>
      <c r="B3" s="118" t="s">
        <v>88</v>
      </c>
      <c r="C3" s="124" t="s">
        <v>100</v>
      </c>
      <c r="D3" s="128" t="s">
        <v>89</v>
      </c>
      <c r="E3" s="129" t="s">
        <v>100</v>
      </c>
      <c r="F3" s="118" t="s">
        <v>101</v>
      </c>
      <c r="G3" s="27" t="s">
        <v>100</v>
      </c>
      <c r="H3" s="134" t="s">
        <v>88</v>
      </c>
      <c r="I3" s="140" t="s">
        <v>100</v>
      </c>
      <c r="J3" s="138" t="s">
        <v>89</v>
      </c>
      <c r="K3" s="140" t="s">
        <v>100</v>
      </c>
      <c r="L3" s="142" t="s">
        <v>101</v>
      </c>
      <c r="M3" s="135" t="s">
        <v>100</v>
      </c>
      <c r="N3" s="134" t="s">
        <v>88</v>
      </c>
      <c r="O3" s="204" t="s">
        <v>100</v>
      </c>
      <c r="P3" s="140" t="s">
        <v>83</v>
      </c>
      <c r="Q3" s="138" t="s">
        <v>89</v>
      </c>
      <c r="R3" s="204" t="s">
        <v>100</v>
      </c>
      <c r="S3" s="140" t="s">
        <v>83</v>
      </c>
      <c r="T3" s="142" t="s">
        <v>101</v>
      </c>
      <c r="U3" s="194" t="s">
        <v>100</v>
      </c>
      <c r="V3" s="208" t="s">
        <v>83</v>
      </c>
    </row>
    <row r="4" spans="1:22" ht="15.75">
      <c r="A4" s="121" t="s">
        <v>68</v>
      </c>
      <c r="B4" s="9">
        <v>117368</v>
      </c>
      <c r="C4" s="125">
        <v>0.982</v>
      </c>
      <c r="D4" s="49">
        <v>113823</v>
      </c>
      <c r="E4" s="130">
        <v>0.979</v>
      </c>
      <c r="F4" s="9">
        <f aca="true" t="shared" si="0" ref="F4:F19">SUM(B4+D4)</f>
        <v>231191</v>
      </c>
      <c r="G4" s="28">
        <v>0.981</v>
      </c>
      <c r="H4" s="24">
        <v>102432</v>
      </c>
      <c r="I4" s="130">
        <f aca="true" t="shared" si="1" ref="I4:I18">SUM(H4/B4)</f>
        <v>0.8727421443664372</v>
      </c>
      <c r="J4" s="49">
        <v>98584</v>
      </c>
      <c r="K4" s="130">
        <f aca="true" t="shared" si="2" ref="K4:K18">SUM(J4/D4)</f>
        <v>0.8661166899484287</v>
      </c>
      <c r="L4" s="143">
        <f aca="true" t="shared" si="3" ref="L4:L19">SUM(H4+J4)</f>
        <v>201016</v>
      </c>
      <c r="M4" s="79">
        <f aca="true" t="shared" si="4" ref="M4:M18">SUM(L4/F4)</f>
        <v>0.8694802133301037</v>
      </c>
      <c r="N4" s="24">
        <v>128762</v>
      </c>
      <c r="O4" s="125">
        <f aca="true" t="shared" si="5" ref="O4:O18">SUM(N4/H4)</f>
        <v>1.2570485785691972</v>
      </c>
      <c r="P4" s="130">
        <f aca="true" t="shared" si="6" ref="P4:P18">SUM(N4/B4)</f>
        <v>1.097079272033263</v>
      </c>
      <c r="Q4" s="49">
        <v>124653</v>
      </c>
      <c r="R4" s="125">
        <f aca="true" t="shared" si="7" ref="R4:R18">SUM(Q4/J4)</f>
        <v>1.2644343909762232</v>
      </c>
      <c r="S4" s="130">
        <f aca="true" t="shared" si="8" ref="S4:S18">SUM(Q4/D4)</f>
        <v>1.095147729369284</v>
      </c>
      <c r="T4" s="143">
        <f aca="true" t="shared" si="9" ref="T4:T19">SUM(N4+Q4)</f>
        <v>253415</v>
      </c>
      <c r="U4" s="195">
        <f aca="true" t="shared" si="10" ref="U4:U18">SUM(T4/L4)</f>
        <v>1.2606707923747364</v>
      </c>
      <c r="V4" s="209">
        <f aca="true" t="shared" si="11" ref="V4:V18">SUM(T4/F4)</f>
        <v>1.0961283094930165</v>
      </c>
    </row>
    <row r="5" spans="1:22" ht="15.75">
      <c r="A5" s="121" t="s">
        <v>69</v>
      </c>
      <c r="B5" s="9">
        <v>131123</v>
      </c>
      <c r="C5" s="125">
        <v>0.95</v>
      </c>
      <c r="D5" s="49">
        <v>128625</v>
      </c>
      <c r="E5" s="130">
        <v>0.938</v>
      </c>
      <c r="F5" s="9">
        <f t="shared" si="0"/>
        <v>259748</v>
      </c>
      <c r="G5" s="28">
        <v>0.944</v>
      </c>
      <c r="H5" s="24">
        <v>109935</v>
      </c>
      <c r="I5" s="130">
        <f t="shared" si="1"/>
        <v>0.8384112627075342</v>
      </c>
      <c r="J5" s="49">
        <v>107695</v>
      </c>
      <c r="K5" s="130">
        <f t="shared" si="2"/>
        <v>0.8372789115646259</v>
      </c>
      <c r="L5" s="143">
        <f t="shared" si="3"/>
        <v>217630</v>
      </c>
      <c r="M5" s="79">
        <f t="shared" si="4"/>
        <v>0.8378505320541448</v>
      </c>
      <c r="N5" s="24">
        <v>141514</v>
      </c>
      <c r="O5" s="125">
        <f t="shared" si="5"/>
        <v>1.2872515577386638</v>
      </c>
      <c r="P5" s="130">
        <f t="shared" si="6"/>
        <v>1.0792462039459134</v>
      </c>
      <c r="Q5" s="49">
        <v>139369</v>
      </c>
      <c r="R5" s="125">
        <f t="shared" si="7"/>
        <v>1.2941083615766749</v>
      </c>
      <c r="S5" s="130">
        <f t="shared" si="8"/>
        <v>1.0835296404275996</v>
      </c>
      <c r="T5" s="143">
        <f t="shared" si="9"/>
        <v>280883</v>
      </c>
      <c r="U5" s="195">
        <f t="shared" si="10"/>
        <v>1.2906446721499794</v>
      </c>
      <c r="V5" s="209">
        <f t="shared" si="11"/>
        <v>1.0813673252537075</v>
      </c>
    </row>
    <row r="6" spans="1:22" ht="15.75">
      <c r="A6" s="121" t="s">
        <v>70</v>
      </c>
      <c r="B6" s="9">
        <v>133175</v>
      </c>
      <c r="C6" s="125">
        <v>0.909</v>
      </c>
      <c r="D6" s="49">
        <v>139985</v>
      </c>
      <c r="E6" s="130">
        <v>0.897</v>
      </c>
      <c r="F6" s="9">
        <f t="shared" si="0"/>
        <v>273160</v>
      </c>
      <c r="G6" s="28">
        <v>0.903</v>
      </c>
      <c r="H6" s="24">
        <v>101239</v>
      </c>
      <c r="I6" s="130">
        <f t="shared" si="1"/>
        <v>0.7601952318378074</v>
      </c>
      <c r="J6" s="49">
        <v>104775</v>
      </c>
      <c r="K6" s="130">
        <f t="shared" si="2"/>
        <v>0.7484730506840018</v>
      </c>
      <c r="L6" s="143">
        <f t="shared" si="3"/>
        <v>206014</v>
      </c>
      <c r="M6" s="79">
        <f t="shared" si="4"/>
        <v>0.7541880216722799</v>
      </c>
      <c r="N6" s="24">
        <v>139628</v>
      </c>
      <c r="O6" s="125">
        <f t="shared" si="5"/>
        <v>1.3791918134315826</v>
      </c>
      <c r="P6" s="130">
        <f t="shared" si="6"/>
        <v>1.048455040360428</v>
      </c>
      <c r="Q6" s="49">
        <v>146505</v>
      </c>
      <c r="R6" s="125">
        <f t="shared" si="7"/>
        <v>1.3982820329277021</v>
      </c>
      <c r="S6" s="130">
        <f t="shared" si="8"/>
        <v>1.0465764189020252</v>
      </c>
      <c r="T6" s="143">
        <f t="shared" si="9"/>
        <v>286133</v>
      </c>
      <c r="U6" s="195">
        <f t="shared" si="10"/>
        <v>1.3889007543176677</v>
      </c>
      <c r="V6" s="209">
        <f t="shared" si="11"/>
        <v>1.0474923121979791</v>
      </c>
    </row>
    <row r="7" spans="1:22" ht="15.75">
      <c r="A7" s="121" t="s">
        <v>71</v>
      </c>
      <c r="B7" s="9">
        <v>235848</v>
      </c>
      <c r="C7" s="125">
        <v>1.203</v>
      </c>
      <c r="D7" s="49">
        <v>327028</v>
      </c>
      <c r="E7" s="130">
        <v>1.101</v>
      </c>
      <c r="F7" s="9">
        <f t="shared" si="0"/>
        <v>562876</v>
      </c>
      <c r="G7" s="28">
        <v>1.142</v>
      </c>
      <c r="H7" s="24">
        <v>158151</v>
      </c>
      <c r="I7" s="130">
        <f t="shared" si="1"/>
        <v>0.6705632441233337</v>
      </c>
      <c r="J7" s="49">
        <v>231561</v>
      </c>
      <c r="K7" s="130">
        <f t="shared" si="2"/>
        <v>0.708076984233766</v>
      </c>
      <c r="L7" s="143">
        <f t="shared" si="3"/>
        <v>389712</v>
      </c>
      <c r="M7" s="79">
        <f t="shared" si="4"/>
        <v>0.6923585301203107</v>
      </c>
      <c r="N7" s="24">
        <v>216602</v>
      </c>
      <c r="O7" s="125">
        <f t="shared" si="5"/>
        <v>1.3695898223849359</v>
      </c>
      <c r="P7" s="130">
        <f t="shared" si="6"/>
        <v>0.918396594416743</v>
      </c>
      <c r="Q7" s="49">
        <v>311648</v>
      </c>
      <c r="R7" s="125">
        <f t="shared" si="7"/>
        <v>1.3458570311926448</v>
      </c>
      <c r="S7" s="130">
        <f t="shared" si="8"/>
        <v>0.9529703878566973</v>
      </c>
      <c r="T7" s="143">
        <f t="shared" si="9"/>
        <v>528250</v>
      </c>
      <c r="U7" s="195">
        <f t="shared" si="10"/>
        <v>1.3554881553557498</v>
      </c>
      <c r="V7" s="209">
        <f t="shared" si="11"/>
        <v>0.9384837868375984</v>
      </c>
    </row>
    <row r="8" spans="1:22" ht="15.75">
      <c r="A8" s="121" t="s">
        <v>72</v>
      </c>
      <c r="B8" s="9">
        <v>444013</v>
      </c>
      <c r="C8" s="125">
        <v>0.954</v>
      </c>
      <c r="D8" s="49">
        <v>864191</v>
      </c>
      <c r="E8" s="130">
        <v>0.936</v>
      </c>
      <c r="F8" s="9">
        <f t="shared" si="0"/>
        <v>1308204</v>
      </c>
      <c r="G8" s="28">
        <v>0.942</v>
      </c>
      <c r="H8" s="24">
        <v>377217</v>
      </c>
      <c r="I8" s="130">
        <f t="shared" si="1"/>
        <v>0.8495629632465717</v>
      </c>
      <c r="J8" s="49">
        <v>696286</v>
      </c>
      <c r="K8" s="130">
        <f t="shared" si="2"/>
        <v>0.805708460282507</v>
      </c>
      <c r="L8" s="143">
        <f t="shared" si="3"/>
        <v>1073503</v>
      </c>
      <c r="M8" s="79">
        <f t="shared" si="4"/>
        <v>0.8205929656230986</v>
      </c>
      <c r="N8" s="24">
        <v>432836</v>
      </c>
      <c r="O8" s="125">
        <f t="shared" si="5"/>
        <v>1.147445634740746</v>
      </c>
      <c r="P8" s="130">
        <f t="shared" si="6"/>
        <v>0.9748273136146914</v>
      </c>
      <c r="Q8" s="49">
        <v>816793</v>
      </c>
      <c r="R8" s="125">
        <f t="shared" si="7"/>
        <v>1.1730711230729902</v>
      </c>
      <c r="S8" s="130">
        <f t="shared" si="8"/>
        <v>0.9451533283730101</v>
      </c>
      <c r="T8" s="143">
        <f t="shared" si="9"/>
        <v>1249629</v>
      </c>
      <c r="U8" s="195">
        <f t="shared" si="10"/>
        <v>1.1640666118306144</v>
      </c>
      <c r="V8" s="209">
        <f t="shared" si="11"/>
        <v>0.9552248731849161</v>
      </c>
    </row>
    <row r="9" spans="1:22" ht="15.75">
      <c r="A9" s="121" t="s">
        <v>73</v>
      </c>
      <c r="B9" s="9">
        <v>846972</v>
      </c>
      <c r="C9" s="125">
        <v>0.968</v>
      </c>
      <c r="D9" s="49">
        <v>1236502</v>
      </c>
      <c r="E9" s="130">
        <v>0.966</v>
      </c>
      <c r="F9" s="9">
        <f t="shared" si="0"/>
        <v>2083474</v>
      </c>
      <c r="G9" s="28">
        <v>0.967</v>
      </c>
      <c r="H9" s="24">
        <v>678063</v>
      </c>
      <c r="I9" s="130">
        <f t="shared" si="1"/>
        <v>0.8005731004094586</v>
      </c>
      <c r="J9" s="49">
        <v>926276</v>
      </c>
      <c r="K9" s="130">
        <f t="shared" si="2"/>
        <v>0.7491099893085494</v>
      </c>
      <c r="L9" s="143">
        <f t="shared" si="3"/>
        <v>1604339</v>
      </c>
      <c r="M9" s="79">
        <f t="shared" si="4"/>
        <v>0.7700307275252775</v>
      </c>
      <c r="N9" s="24">
        <v>768825</v>
      </c>
      <c r="O9" s="125">
        <f t="shared" si="5"/>
        <v>1.133854818800023</v>
      </c>
      <c r="P9" s="130">
        <f t="shared" si="6"/>
        <v>0.9077336677009393</v>
      </c>
      <c r="Q9" s="49">
        <v>1091831</v>
      </c>
      <c r="R9" s="125">
        <f t="shared" si="7"/>
        <v>1.178731825071577</v>
      </c>
      <c r="S9" s="130">
        <f t="shared" si="8"/>
        <v>0.8829997848770159</v>
      </c>
      <c r="T9" s="143">
        <f t="shared" si="9"/>
        <v>1860656</v>
      </c>
      <c r="U9" s="195">
        <f t="shared" si="10"/>
        <v>1.1597648626630657</v>
      </c>
      <c r="V9" s="209">
        <f t="shared" si="11"/>
        <v>0.8930545809546939</v>
      </c>
    </row>
    <row r="10" spans="1:22" ht="15.75">
      <c r="A10" s="121" t="s">
        <v>74</v>
      </c>
      <c r="B10" s="9">
        <v>1039910</v>
      </c>
      <c r="C10" s="125">
        <v>1.015</v>
      </c>
      <c r="D10" s="49">
        <v>920103</v>
      </c>
      <c r="E10" s="130">
        <v>1.037</v>
      </c>
      <c r="F10" s="9">
        <f t="shared" si="0"/>
        <v>1960013</v>
      </c>
      <c r="G10" s="28">
        <v>1.026</v>
      </c>
      <c r="H10" s="24">
        <v>888369</v>
      </c>
      <c r="I10" s="130">
        <f t="shared" si="1"/>
        <v>0.8542748891731016</v>
      </c>
      <c r="J10" s="49">
        <v>762261</v>
      </c>
      <c r="K10" s="130">
        <f t="shared" si="2"/>
        <v>0.8284518146337965</v>
      </c>
      <c r="L10" s="143">
        <f t="shared" si="3"/>
        <v>1650630</v>
      </c>
      <c r="M10" s="79">
        <f t="shared" si="4"/>
        <v>0.8421525775594345</v>
      </c>
      <c r="N10" s="24">
        <v>1076087</v>
      </c>
      <c r="O10" s="125">
        <f t="shared" si="5"/>
        <v>1.2113063377943174</v>
      </c>
      <c r="P10" s="130">
        <f t="shared" si="6"/>
        <v>1.034788587473916</v>
      </c>
      <c r="Q10" s="49">
        <v>949453</v>
      </c>
      <c r="R10" s="125">
        <f t="shared" si="7"/>
        <v>1.2455746784893889</v>
      </c>
      <c r="S10" s="130">
        <f t="shared" si="8"/>
        <v>1.0318986026564416</v>
      </c>
      <c r="T10" s="143">
        <f t="shared" si="9"/>
        <v>2025540</v>
      </c>
      <c r="U10" s="195">
        <f t="shared" si="10"/>
        <v>1.227131458897512</v>
      </c>
      <c r="V10" s="209">
        <f t="shared" si="11"/>
        <v>1.0334319211148089</v>
      </c>
    </row>
    <row r="11" spans="1:22" ht="15.75">
      <c r="A11" s="121" t="s">
        <v>75</v>
      </c>
      <c r="B11" s="9">
        <v>999655</v>
      </c>
      <c r="C11" s="125">
        <v>1.06</v>
      </c>
      <c r="D11" s="49">
        <v>556877</v>
      </c>
      <c r="E11" s="130">
        <v>1.069</v>
      </c>
      <c r="F11" s="9">
        <f t="shared" si="0"/>
        <v>1556532</v>
      </c>
      <c r="G11" s="28">
        <v>1.063</v>
      </c>
      <c r="H11" s="24">
        <v>884029</v>
      </c>
      <c r="I11" s="130">
        <f t="shared" si="1"/>
        <v>0.8843340952628657</v>
      </c>
      <c r="J11" s="49">
        <v>471721</v>
      </c>
      <c r="K11" s="130">
        <f t="shared" si="2"/>
        <v>0.8470829285461601</v>
      </c>
      <c r="L11" s="143">
        <f t="shared" si="3"/>
        <v>1355750</v>
      </c>
      <c r="M11" s="79">
        <f t="shared" si="4"/>
        <v>0.8710068279996813</v>
      </c>
      <c r="N11" s="24">
        <v>1103210</v>
      </c>
      <c r="O11" s="125">
        <f t="shared" si="5"/>
        <v>1.2479341741051482</v>
      </c>
      <c r="P11" s="130">
        <f t="shared" si="6"/>
        <v>1.1035907388048878</v>
      </c>
      <c r="Q11" s="49">
        <v>611101</v>
      </c>
      <c r="R11" s="125">
        <f t="shared" si="7"/>
        <v>1.2954712637342836</v>
      </c>
      <c r="S11" s="130">
        <f t="shared" si="8"/>
        <v>1.097371591931432</v>
      </c>
      <c r="T11" s="143">
        <f t="shared" si="9"/>
        <v>1714311</v>
      </c>
      <c r="U11" s="195">
        <f t="shared" si="10"/>
        <v>1.2644742762308685</v>
      </c>
      <c r="V11" s="209">
        <f t="shared" si="11"/>
        <v>1.1013657284270417</v>
      </c>
    </row>
    <row r="12" spans="1:22" ht="15.75">
      <c r="A12" s="121" t="s">
        <v>76</v>
      </c>
      <c r="B12" s="9">
        <v>952245</v>
      </c>
      <c r="C12" s="125">
        <v>1.053</v>
      </c>
      <c r="D12" s="49">
        <v>404430</v>
      </c>
      <c r="E12" s="130">
        <v>1.019</v>
      </c>
      <c r="F12" s="9">
        <f t="shared" si="0"/>
        <v>1356675</v>
      </c>
      <c r="G12" s="28">
        <v>1.042</v>
      </c>
      <c r="H12" s="24">
        <v>849142</v>
      </c>
      <c r="I12" s="130">
        <f t="shared" si="1"/>
        <v>0.8917263939427353</v>
      </c>
      <c r="J12" s="49">
        <v>332468</v>
      </c>
      <c r="K12" s="130">
        <f t="shared" si="2"/>
        <v>0.8220656232228074</v>
      </c>
      <c r="L12" s="143">
        <f t="shared" si="3"/>
        <v>1181610</v>
      </c>
      <c r="M12" s="79">
        <f t="shared" si="4"/>
        <v>0.8709602520869036</v>
      </c>
      <c r="N12" s="24">
        <v>1077402</v>
      </c>
      <c r="O12" s="125">
        <f t="shared" si="5"/>
        <v>1.2688125189897568</v>
      </c>
      <c r="P12" s="130">
        <f t="shared" si="6"/>
        <v>1.131433612148134</v>
      </c>
      <c r="Q12" s="49">
        <v>448979</v>
      </c>
      <c r="R12" s="125">
        <f t="shared" si="7"/>
        <v>1.3504427493773836</v>
      </c>
      <c r="S12" s="130">
        <f t="shared" si="8"/>
        <v>1.1101525603936404</v>
      </c>
      <c r="T12" s="143">
        <f t="shared" si="9"/>
        <v>1526381</v>
      </c>
      <c r="U12" s="195">
        <f t="shared" si="10"/>
        <v>1.2917807059859006</v>
      </c>
      <c r="V12" s="209">
        <f t="shared" si="11"/>
        <v>1.1250896493264784</v>
      </c>
    </row>
    <row r="13" spans="1:22" ht="15.75">
      <c r="A13" s="121" t="s">
        <v>77</v>
      </c>
      <c r="B13" s="9">
        <v>866522</v>
      </c>
      <c r="C13" s="125">
        <v>1.001</v>
      </c>
      <c r="D13" s="49">
        <v>397384</v>
      </c>
      <c r="E13" s="130">
        <v>0.96</v>
      </c>
      <c r="F13" s="9">
        <f t="shared" si="0"/>
        <v>1263906</v>
      </c>
      <c r="G13" s="28">
        <v>0.988</v>
      </c>
      <c r="H13" s="24">
        <v>756749</v>
      </c>
      <c r="I13" s="130">
        <f t="shared" si="1"/>
        <v>0.8733176999545309</v>
      </c>
      <c r="J13" s="49">
        <v>297415</v>
      </c>
      <c r="K13" s="130">
        <f t="shared" si="2"/>
        <v>0.7484322468946912</v>
      </c>
      <c r="L13" s="143">
        <f t="shared" si="3"/>
        <v>1054164</v>
      </c>
      <c r="M13" s="79">
        <f t="shared" si="4"/>
        <v>0.8340525323876934</v>
      </c>
      <c r="N13" s="24">
        <v>969069</v>
      </c>
      <c r="O13" s="125">
        <f t="shared" si="5"/>
        <v>1.280568590113763</v>
      </c>
      <c r="P13" s="130">
        <f t="shared" si="6"/>
        <v>1.1183432157521678</v>
      </c>
      <c r="Q13" s="49">
        <v>403745</v>
      </c>
      <c r="R13" s="125">
        <f t="shared" si="7"/>
        <v>1.3575139115377504</v>
      </c>
      <c r="S13" s="130">
        <f t="shared" si="8"/>
        <v>1.0160071870029996</v>
      </c>
      <c r="T13" s="143">
        <f t="shared" si="9"/>
        <v>1372814</v>
      </c>
      <c r="U13" s="195">
        <f t="shared" si="10"/>
        <v>1.3022774444963023</v>
      </c>
      <c r="V13" s="209">
        <f t="shared" si="11"/>
        <v>1.0861678004535147</v>
      </c>
    </row>
    <row r="14" spans="1:22" ht="15.75">
      <c r="A14" s="121" t="s">
        <v>78</v>
      </c>
      <c r="B14" s="9">
        <v>1086676</v>
      </c>
      <c r="C14" s="125">
        <v>0.962</v>
      </c>
      <c r="D14" s="49">
        <v>630923</v>
      </c>
      <c r="E14" s="130">
        <v>0.962</v>
      </c>
      <c r="F14" s="9">
        <f t="shared" si="0"/>
        <v>1717599</v>
      </c>
      <c r="G14" s="28">
        <v>0.962</v>
      </c>
      <c r="H14" s="24">
        <v>848244</v>
      </c>
      <c r="I14" s="130">
        <f t="shared" si="1"/>
        <v>0.7805859336177481</v>
      </c>
      <c r="J14" s="49">
        <v>431067</v>
      </c>
      <c r="K14" s="130">
        <f t="shared" si="2"/>
        <v>0.6832323437249871</v>
      </c>
      <c r="L14" s="143">
        <f t="shared" si="3"/>
        <v>1279311</v>
      </c>
      <c r="M14" s="79">
        <f t="shared" si="4"/>
        <v>0.7448251891157366</v>
      </c>
      <c r="N14" s="24">
        <v>974651</v>
      </c>
      <c r="O14" s="125">
        <f t="shared" si="5"/>
        <v>1.1490219795247594</v>
      </c>
      <c r="P14" s="130">
        <f t="shared" si="6"/>
        <v>0.8969103946346473</v>
      </c>
      <c r="Q14" s="49">
        <v>529733</v>
      </c>
      <c r="R14" s="125">
        <f t="shared" si="7"/>
        <v>1.2288878527003924</v>
      </c>
      <c r="S14" s="130">
        <f t="shared" si="8"/>
        <v>0.8396159277756556</v>
      </c>
      <c r="T14" s="143">
        <f t="shared" si="9"/>
        <v>1504384</v>
      </c>
      <c r="U14" s="195">
        <f t="shared" si="10"/>
        <v>1.175932982675831</v>
      </c>
      <c r="V14" s="209">
        <f t="shared" si="11"/>
        <v>0.875864506208958</v>
      </c>
    </row>
    <row r="15" spans="1:22" ht="15.75">
      <c r="A15" s="121" t="s">
        <v>79</v>
      </c>
      <c r="B15" s="9">
        <v>845580</v>
      </c>
      <c r="C15" s="125">
        <v>1.133</v>
      </c>
      <c r="D15" s="49">
        <v>571196</v>
      </c>
      <c r="E15" s="130">
        <v>1.105</v>
      </c>
      <c r="F15" s="9">
        <f t="shared" si="0"/>
        <v>1416776</v>
      </c>
      <c r="G15" s="28">
        <v>1.122</v>
      </c>
      <c r="H15" s="24">
        <v>758679</v>
      </c>
      <c r="I15" s="130">
        <f t="shared" si="1"/>
        <v>0.8972291208401334</v>
      </c>
      <c r="J15" s="49">
        <v>435519</v>
      </c>
      <c r="K15" s="130">
        <f t="shared" si="2"/>
        <v>0.7624685747099069</v>
      </c>
      <c r="L15" s="143">
        <f t="shared" si="3"/>
        <v>1194198</v>
      </c>
      <c r="M15" s="79">
        <f t="shared" si="4"/>
        <v>0.8428982422062485</v>
      </c>
      <c r="N15" s="24">
        <v>1019120</v>
      </c>
      <c r="O15" s="125">
        <f t="shared" si="5"/>
        <v>1.3432822049905164</v>
      </c>
      <c r="P15" s="130">
        <f t="shared" si="6"/>
        <v>1.2052319118238368</v>
      </c>
      <c r="Q15" s="49">
        <v>620419</v>
      </c>
      <c r="R15" s="125">
        <f t="shared" si="7"/>
        <v>1.4245509380761803</v>
      </c>
      <c r="S15" s="130">
        <f t="shared" si="8"/>
        <v>1.086175323356606</v>
      </c>
      <c r="T15" s="143">
        <f t="shared" si="9"/>
        <v>1639539</v>
      </c>
      <c r="U15" s="195">
        <f t="shared" si="10"/>
        <v>1.3729205709605945</v>
      </c>
      <c r="V15" s="209">
        <f t="shared" si="11"/>
        <v>1.1572323359514842</v>
      </c>
    </row>
    <row r="16" spans="1:22" ht="15.75">
      <c r="A16" s="121" t="s">
        <v>80</v>
      </c>
      <c r="B16" s="9">
        <v>647289</v>
      </c>
      <c r="C16" s="125">
        <v>1.06</v>
      </c>
      <c r="D16" s="49">
        <v>498805</v>
      </c>
      <c r="E16" s="130">
        <v>1.078</v>
      </c>
      <c r="F16" s="9">
        <f t="shared" si="0"/>
        <v>1146094</v>
      </c>
      <c r="G16" s="28">
        <v>1.068</v>
      </c>
      <c r="H16" s="24">
        <v>529154</v>
      </c>
      <c r="I16" s="130">
        <f t="shared" si="1"/>
        <v>0.8174926501145547</v>
      </c>
      <c r="J16" s="49">
        <v>366861</v>
      </c>
      <c r="K16" s="130">
        <f t="shared" si="2"/>
        <v>0.7354797967141468</v>
      </c>
      <c r="L16" s="143">
        <f t="shared" si="3"/>
        <v>896015</v>
      </c>
      <c r="M16" s="79">
        <f t="shared" si="4"/>
        <v>0.7817988751358964</v>
      </c>
      <c r="N16" s="24">
        <v>701030</v>
      </c>
      <c r="O16" s="125">
        <f t="shared" si="5"/>
        <v>1.324812814416975</v>
      </c>
      <c r="P16" s="130">
        <f t="shared" si="6"/>
        <v>1.0830247385634546</v>
      </c>
      <c r="Q16" s="49">
        <v>521801</v>
      </c>
      <c r="R16" s="125">
        <f t="shared" si="7"/>
        <v>1.4223397962716124</v>
      </c>
      <c r="S16" s="130">
        <f t="shared" si="8"/>
        <v>1.0461021842202864</v>
      </c>
      <c r="T16" s="143">
        <f t="shared" si="9"/>
        <v>1222831</v>
      </c>
      <c r="U16" s="195">
        <f t="shared" si="10"/>
        <v>1.364743893796421</v>
      </c>
      <c r="V16" s="209">
        <f t="shared" si="11"/>
        <v>1.066955241018625</v>
      </c>
    </row>
    <row r="17" spans="1:22" ht="15.75">
      <c r="A17" s="121" t="s">
        <v>81</v>
      </c>
      <c r="B17" s="9">
        <v>425643</v>
      </c>
      <c r="C17" s="125">
        <v>1.064</v>
      </c>
      <c r="D17" s="49">
        <v>344241</v>
      </c>
      <c r="E17" s="130">
        <v>1.08</v>
      </c>
      <c r="F17" s="9">
        <f t="shared" si="0"/>
        <v>769884</v>
      </c>
      <c r="G17" s="28">
        <v>1.071</v>
      </c>
      <c r="H17" s="24">
        <v>315474</v>
      </c>
      <c r="I17" s="130">
        <f t="shared" si="1"/>
        <v>0.7411704174625214</v>
      </c>
      <c r="J17" s="49">
        <v>236235</v>
      </c>
      <c r="K17" s="130">
        <f t="shared" si="2"/>
        <v>0.6862488779663085</v>
      </c>
      <c r="L17" s="143">
        <f t="shared" si="3"/>
        <v>551709</v>
      </c>
      <c r="M17" s="79">
        <f t="shared" si="4"/>
        <v>0.7166131521112271</v>
      </c>
      <c r="N17" s="24">
        <v>419021</v>
      </c>
      <c r="O17" s="125">
        <f t="shared" si="5"/>
        <v>1.32822673183844</v>
      </c>
      <c r="P17" s="130">
        <f t="shared" si="6"/>
        <v>0.984442361321577</v>
      </c>
      <c r="Q17" s="49">
        <v>330152</v>
      </c>
      <c r="R17" s="125">
        <f t="shared" si="7"/>
        <v>1.3975575168793786</v>
      </c>
      <c r="S17" s="130">
        <f t="shared" si="8"/>
        <v>0.9590722778518538</v>
      </c>
      <c r="T17" s="143">
        <f t="shared" si="9"/>
        <v>749173</v>
      </c>
      <c r="U17" s="195">
        <f t="shared" si="10"/>
        <v>1.3579133202467242</v>
      </c>
      <c r="V17" s="209">
        <f t="shared" si="11"/>
        <v>0.9730985447158274</v>
      </c>
    </row>
    <row r="18" spans="1:22" ht="15.75">
      <c r="A18" s="121" t="s">
        <v>65</v>
      </c>
      <c r="B18" s="9">
        <v>346091</v>
      </c>
      <c r="C18" s="125">
        <v>1.084</v>
      </c>
      <c r="D18" s="49">
        <v>270581</v>
      </c>
      <c r="E18" s="130">
        <v>1.094</v>
      </c>
      <c r="F18" s="9">
        <f t="shared" si="0"/>
        <v>616672</v>
      </c>
      <c r="G18" s="28">
        <v>1.088</v>
      </c>
      <c r="H18" s="24">
        <v>250295</v>
      </c>
      <c r="I18" s="130">
        <f t="shared" si="1"/>
        <v>0.7232057464655249</v>
      </c>
      <c r="J18" s="49">
        <v>190434</v>
      </c>
      <c r="K18" s="130">
        <f t="shared" si="2"/>
        <v>0.7037966449972467</v>
      </c>
      <c r="L18" s="143">
        <f t="shared" si="3"/>
        <v>440729</v>
      </c>
      <c r="M18" s="79">
        <f t="shared" si="4"/>
        <v>0.7146894945773442</v>
      </c>
      <c r="N18" s="24">
        <v>344137</v>
      </c>
      <c r="O18" s="125">
        <f t="shared" si="5"/>
        <v>1.3749255878063884</v>
      </c>
      <c r="P18" s="130">
        <f t="shared" si="6"/>
        <v>0.9943540860640698</v>
      </c>
      <c r="Q18" s="49">
        <v>273036</v>
      </c>
      <c r="R18" s="125">
        <f t="shared" si="7"/>
        <v>1.4337565770818237</v>
      </c>
      <c r="S18" s="130">
        <f t="shared" si="8"/>
        <v>1.0090730686929237</v>
      </c>
      <c r="T18" s="143">
        <f t="shared" si="9"/>
        <v>617173</v>
      </c>
      <c r="U18" s="195">
        <f t="shared" si="10"/>
        <v>1.400345790724005</v>
      </c>
      <c r="V18" s="209">
        <f t="shared" si="11"/>
        <v>1.0008124254060506</v>
      </c>
    </row>
    <row r="19" spans="1:22" ht="16.5" thickBot="1">
      <c r="A19" s="122" t="s">
        <v>87</v>
      </c>
      <c r="B19" s="103">
        <v>0</v>
      </c>
      <c r="C19" s="126">
        <v>0</v>
      </c>
      <c r="D19" s="131">
        <v>0</v>
      </c>
      <c r="E19" s="132">
        <v>0</v>
      </c>
      <c r="F19" s="10">
        <f t="shared" si="0"/>
        <v>0</v>
      </c>
      <c r="G19" s="29">
        <v>0</v>
      </c>
      <c r="H19" s="136">
        <v>0</v>
      </c>
      <c r="I19" s="141">
        <v>0</v>
      </c>
      <c r="J19" s="139">
        <v>0</v>
      </c>
      <c r="K19" s="141">
        <v>0</v>
      </c>
      <c r="L19" s="144">
        <f t="shared" si="3"/>
        <v>0</v>
      </c>
      <c r="M19" s="137">
        <v>0</v>
      </c>
      <c r="N19" s="136">
        <v>0</v>
      </c>
      <c r="O19" s="205">
        <v>0</v>
      </c>
      <c r="P19" s="206" t="s">
        <v>84</v>
      </c>
      <c r="Q19" s="197">
        <v>0</v>
      </c>
      <c r="R19" s="205">
        <v>0</v>
      </c>
      <c r="S19" s="207" t="s">
        <v>85</v>
      </c>
      <c r="T19" s="198">
        <f t="shared" si="9"/>
        <v>0</v>
      </c>
      <c r="U19" s="199">
        <v>0</v>
      </c>
      <c r="V19" s="210" t="s">
        <v>86</v>
      </c>
    </row>
    <row r="20" spans="1:22" ht="18" thickBot="1" thickTop="1">
      <c r="A20" s="123" t="s">
        <v>66</v>
      </c>
      <c r="B20" s="112">
        <f>SUM(B4+B5+B6+B7+B8+B9+B10+B11+B12+B13+B14+B15+B16+B17+B18+B19)</f>
        <v>9118110</v>
      </c>
      <c r="C20" s="127">
        <v>1.026</v>
      </c>
      <c r="D20" s="62">
        <f>SUM(D4+D5+D6+D7+D8+D9+D10+D11+D12+D13+D14+D15+D16+D17+D18+D19)</f>
        <v>7404694</v>
      </c>
      <c r="E20" s="133">
        <v>1.01</v>
      </c>
      <c r="F20" s="2">
        <f>SUM(F4+F5+F6+F7+F8+F9+F10+F11+F12+F13+F14+F15+F16+F17+F18+F19)</f>
        <v>16522804</v>
      </c>
      <c r="G20" s="30">
        <v>1.019</v>
      </c>
      <c r="H20" s="2">
        <f>SUM(H4+H5+H6+H7+H8+H9+H10+H11+H12+H13+H14+H15+H16+H17+H18+H19)</f>
        <v>7607172</v>
      </c>
      <c r="I20" s="133">
        <f>SUM(H20/B20)</f>
        <v>0.8342926330127625</v>
      </c>
      <c r="J20" s="62">
        <f>SUM(J4+J5+J6+J7+J8+J9+J10+J11+J12+J13+J14+J15+J16+J17+J18+J19)</f>
        <v>5689158</v>
      </c>
      <c r="K20" s="133">
        <f>SUM(J20/D20)</f>
        <v>0.7683177724832383</v>
      </c>
      <c r="L20" s="145">
        <f>SUM(L4+L5+L6+L7+L8+L9+L10+L11+L12+L13+L14+L15+L16+L17+L18+L19)</f>
        <v>13296330</v>
      </c>
      <c r="M20" s="48">
        <f>SUM(L20/F20)</f>
        <v>0.8047260017125423</v>
      </c>
      <c r="N20" s="2">
        <f>SUM(N4+N5+N6+N7+N8+N9+N10+N11+N12+N13+N14+N15+N16+N17+N18+N19)</f>
        <v>9511894</v>
      </c>
      <c r="O20" s="127">
        <f>SUM(N20/H20)</f>
        <v>1.2503850313887999</v>
      </c>
      <c r="P20" s="200">
        <f>SUM(N20/B20)</f>
        <v>1.0431870201171076</v>
      </c>
      <c r="Q20" s="202">
        <f>SUM(Q4+Q5+Q6+Q7+Q8+Q9+Q10+Q11+Q12+Q13+Q14+Q15+Q16+Q17+Q18+Q19)</f>
        <v>7319218</v>
      </c>
      <c r="R20" s="127">
        <f>SUM(Q20/J20)</f>
        <v>1.2865204306155673</v>
      </c>
      <c r="S20" s="200">
        <f>SUM(Q20/D20)</f>
        <v>0.9884565115047294</v>
      </c>
      <c r="T20" s="203">
        <f>SUM(T4+T5+T6+T7+T8+T9+T10+T11+T12+T13+T14+T15+T16+T17+T18+T19)</f>
        <v>16831112</v>
      </c>
      <c r="U20" s="201">
        <f>SUM(T20/L20)</f>
        <v>1.2658464403335357</v>
      </c>
      <c r="V20" s="211">
        <f>SUM(T20/F20)</f>
        <v>1.0186595447116604</v>
      </c>
    </row>
  </sheetData>
  <mergeCells count="3">
    <mergeCell ref="B2:G2"/>
    <mergeCell ref="H2:M2"/>
    <mergeCell ref="N2:V2"/>
  </mergeCells>
  <printOptions/>
  <pageMargins left="0" right="0" top="0.984251968503937" bottom="0.984251968503937" header="0.5118110236220472" footer="0.5118110236220472"/>
  <pageSetup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C30" sqref="C30"/>
    </sheetView>
  </sheetViews>
  <sheetFormatPr defaultColWidth="11.19921875" defaultRowHeight="15"/>
  <cols>
    <col min="1" max="1" width="4.59765625" style="11" customWidth="1"/>
    <col min="2" max="3" width="9.59765625" style="0" customWidth="1"/>
    <col min="4" max="4" width="6.3984375" style="0" customWidth="1"/>
    <col min="5" max="5" width="9.59765625" style="0" customWidth="1"/>
    <col min="6" max="6" width="6.3984375" style="23" customWidth="1"/>
    <col min="7" max="7" width="9.59765625" style="0" customWidth="1"/>
    <col min="8" max="8" width="6.3984375" style="23" customWidth="1"/>
    <col min="9" max="9" width="9.59765625" style="0" customWidth="1"/>
    <col min="10" max="11" width="6.3984375" style="0" customWidth="1"/>
  </cols>
  <sheetData>
    <row r="1" spans="1:11" ht="16.5" thickBot="1">
      <c r="A1" s="225" t="s">
        <v>108</v>
      </c>
      <c r="B1" s="229"/>
      <c r="C1" s="229"/>
      <c r="D1" s="231"/>
      <c r="E1" s="229"/>
      <c r="F1" s="228"/>
      <c r="G1" s="229"/>
      <c r="H1" s="228"/>
      <c r="I1" s="229"/>
      <c r="J1" s="229"/>
      <c r="K1" s="229"/>
    </row>
    <row r="2" spans="1:11" s="11" customFormat="1" ht="16.5" thickBot="1">
      <c r="A2" s="152"/>
      <c r="B2" s="150" t="s">
        <v>99</v>
      </c>
      <c r="C2" s="147" t="s">
        <v>98</v>
      </c>
      <c r="D2" s="148" t="s">
        <v>100</v>
      </c>
      <c r="E2" s="153" t="s">
        <v>104</v>
      </c>
      <c r="F2" s="98" t="s">
        <v>100</v>
      </c>
      <c r="G2" s="154" t="s">
        <v>16</v>
      </c>
      <c r="H2" s="94" t="s">
        <v>100</v>
      </c>
      <c r="I2" s="154" t="s">
        <v>121</v>
      </c>
      <c r="J2" s="212" t="s">
        <v>100</v>
      </c>
      <c r="K2" s="216" t="s">
        <v>83</v>
      </c>
    </row>
    <row r="3" spans="1:11" ht="15.75">
      <c r="A3" s="155" t="s">
        <v>109</v>
      </c>
      <c r="B3" s="89">
        <v>1228599</v>
      </c>
      <c r="C3" s="83">
        <v>1361711</v>
      </c>
      <c r="D3" s="146">
        <f aca="true" t="shared" si="0" ref="D3:D17">SUM(C3/B3)</f>
        <v>1.1083445452910186</v>
      </c>
      <c r="E3" s="185">
        <v>1125330</v>
      </c>
      <c r="F3" s="67">
        <f aca="true" t="shared" si="1" ref="F3:F17">SUM(E3/C3)</f>
        <v>0.8264088341799398</v>
      </c>
      <c r="G3" s="77">
        <v>1262094</v>
      </c>
      <c r="H3" s="47">
        <f aca="true" t="shared" si="2" ref="H3:H17">SUM(G3/E3)</f>
        <v>1.1215323505105168</v>
      </c>
      <c r="I3" s="77">
        <v>1189547</v>
      </c>
      <c r="J3" s="199">
        <f aca="true" t="shared" si="3" ref="J3:J17">SUM(I3/G3)</f>
        <v>0.9425185445775037</v>
      </c>
      <c r="K3" s="214">
        <f aca="true" t="shared" si="4" ref="K3:K17">SUM(I3/E3)</f>
        <v>1.057065038699759</v>
      </c>
    </row>
    <row r="4" spans="1:11" ht="15.75">
      <c r="A4" s="156" t="s">
        <v>110</v>
      </c>
      <c r="B4" s="51">
        <v>1414251</v>
      </c>
      <c r="C4" s="5">
        <v>1501532</v>
      </c>
      <c r="D4" s="31">
        <f t="shared" si="0"/>
        <v>1.0617153532152355</v>
      </c>
      <c r="E4" s="24">
        <v>1193791</v>
      </c>
      <c r="F4" s="75">
        <f t="shared" si="1"/>
        <v>0.7950486569716796</v>
      </c>
      <c r="G4" s="56">
        <v>1318859</v>
      </c>
      <c r="H4" s="79">
        <f t="shared" si="2"/>
        <v>1.1047654070101047</v>
      </c>
      <c r="I4" s="56">
        <v>1256253</v>
      </c>
      <c r="J4" s="195">
        <f t="shared" si="3"/>
        <v>0.9525301794960644</v>
      </c>
      <c r="K4" s="189">
        <f t="shared" si="4"/>
        <v>1.0523223914403776</v>
      </c>
    </row>
    <row r="5" spans="1:11" ht="15.75">
      <c r="A5" s="156" t="s">
        <v>111</v>
      </c>
      <c r="B5" s="51">
        <v>1573517</v>
      </c>
      <c r="C5" s="5">
        <v>1612008</v>
      </c>
      <c r="D5" s="31">
        <f t="shared" si="0"/>
        <v>1.024461763044187</v>
      </c>
      <c r="E5" s="24">
        <v>1434275</v>
      </c>
      <c r="F5" s="75">
        <f t="shared" si="1"/>
        <v>0.8897443437005276</v>
      </c>
      <c r="G5" s="56">
        <v>1256784</v>
      </c>
      <c r="H5" s="79">
        <f t="shared" si="2"/>
        <v>0.8762503703961932</v>
      </c>
      <c r="I5" s="56">
        <v>1312696</v>
      </c>
      <c r="J5" s="195">
        <f t="shared" si="3"/>
        <v>1.0444881538912016</v>
      </c>
      <c r="K5" s="189">
        <f t="shared" si="4"/>
        <v>0.9152331317216015</v>
      </c>
    </row>
    <row r="6" spans="1:11" ht="15.75">
      <c r="A6" s="156" t="s">
        <v>112</v>
      </c>
      <c r="B6" s="51">
        <v>1305417</v>
      </c>
      <c r="C6" s="5">
        <v>1370049</v>
      </c>
      <c r="D6" s="31">
        <f t="shared" si="0"/>
        <v>1.0495106161479435</v>
      </c>
      <c r="E6" s="24">
        <v>1240563</v>
      </c>
      <c r="F6" s="75">
        <f t="shared" si="1"/>
        <v>0.9054880518871953</v>
      </c>
      <c r="G6" s="56">
        <v>719127</v>
      </c>
      <c r="H6" s="79">
        <f t="shared" si="2"/>
        <v>0.5796779365497762</v>
      </c>
      <c r="I6" s="56">
        <v>1208082</v>
      </c>
      <c r="J6" s="195">
        <f t="shared" si="3"/>
        <v>1.6799285800700015</v>
      </c>
      <c r="K6" s="189">
        <f t="shared" si="4"/>
        <v>0.9738175328459739</v>
      </c>
    </row>
    <row r="7" spans="1:11" ht="15.75">
      <c r="A7" s="156" t="s">
        <v>113</v>
      </c>
      <c r="B7" s="51">
        <v>1369655</v>
      </c>
      <c r="C7" s="5">
        <v>1366727</v>
      </c>
      <c r="D7" s="31">
        <f t="shared" si="0"/>
        <v>0.9978622353804425</v>
      </c>
      <c r="E7" s="24">
        <v>1279403</v>
      </c>
      <c r="F7" s="75">
        <f t="shared" si="1"/>
        <v>0.9361072108767882</v>
      </c>
      <c r="G7" s="56">
        <v>567832</v>
      </c>
      <c r="H7" s="79">
        <f t="shared" si="2"/>
        <v>0.4438257531051592</v>
      </c>
      <c r="I7" s="56">
        <v>1269328</v>
      </c>
      <c r="J7" s="195">
        <f t="shared" si="3"/>
        <v>2.2353935671113994</v>
      </c>
      <c r="K7" s="189">
        <f t="shared" si="4"/>
        <v>0.992125233409645</v>
      </c>
    </row>
    <row r="8" spans="1:11" ht="16.5" thickBot="1">
      <c r="A8" s="157" t="s">
        <v>114</v>
      </c>
      <c r="B8" s="107">
        <v>1421924</v>
      </c>
      <c r="C8" s="32">
        <v>1460542</v>
      </c>
      <c r="D8" s="33">
        <f t="shared" si="0"/>
        <v>1.027158976147811</v>
      </c>
      <c r="E8" s="185">
        <v>1244200</v>
      </c>
      <c r="F8" s="67">
        <f t="shared" si="1"/>
        <v>0.851875536615859</v>
      </c>
      <c r="G8" s="77">
        <v>662259</v>
      </c>
      <c r="H8" s="47">
        <f t="shared" si="2"/>
        <v>0.5322769651181483</v>
      </c>
      <c r="I8" s="77">
        <v>1350207</v>
      </c>
      <c r="J8" s="199">
        <f t="shared" si="3"/>
        <v>2.0387899598193457</v>
      </c>
      <c r="K8" s="214">
        <f t="shared" si="4"/>
        <v>1.0852009323259926</v>
      </c>
    </row>
    <row r="9" spans="1:11" ht="18" thickBot="1" thickTop="1">
      <c r="A9" s="158" t="s">
        <v>115</v>
      </c>
      <c r="B9" s="52">
        <f>SUM(B3+B4+B5+B6+B7+B8)</f>
        <v>8313363</v>
      </c>
      <c r="C9" s="8">
        <f>SUM(C3+C4+C5+C6+C7+C8)</f>
        <v>8672569</v>
      </c>
      <c r="D9" s="35">
        <f t="shared" si="0"/>
        <v>1.0432082660170139</v>
      </c>
      <c r="E9" s="186">
        <f>SUM(E3+E4+E5+E6+E7+E8)</f>
        <v>7517562</v>
      </c>
      <c r="F9" s="76">
        <f t="shared" si="1"/>
        <v>0.8668206617900648</v>
      </c>
      <c r="G9" s="57">
        <f>SUM(G3+G4+G5+G6+G7+G8)</f>
        <v>5786955</v>
      </c>
      <c r="H9" s="149">
        <f t="shared" si="2"/>
        <v>0.7697914563258673</v>
      </c>
      <c r="I9" s="57">
        <f>SUM(I3+I4+I5+I6+I7+I8)</f>
        <v>7586113</v>
      </c>
      <c r="J9" s="213">
        <f t="shared" si="3"/>
        <v>1.310898909702944</v>
      </c>
      <c r="K9" s="217">
        <f t="shared" si="4"/>
        <v>1.009118780796221</v>
      </c>
    </row>
    <row r="10" spans="1:11" ht="16.5" thickTop="1">
      <c r="A10" s="159" t="s">
        <v>116</v>
      </c>
      <c r="B10" s="151">
        <v>1583129</v>
      </c>
      <c r="C10" s="37">
        <v>1596737</v>
      </c>
      <c r="D10" s="38">
        <f t="shared" si="0"/>
        <v>1.0085956356051844</v>
      </c>
      <c r="E10" s="185">
        <v>1420406</v>
      </c>
      <c r="F10" s="67">
        <f t="shared" si="1"/>
        <v>0.8895679125616804</v>
      </c>
      <c r="G10" s="77">
        <v>973241</v>
      </c>
      <c r="H10" s="47">
        <f t="shared" si="2"/>
        <v>0.6851850808853244</v>
      </c>
      <c r="I10" s="77">
        <v>1468142</v>
      </c>
      <c r="J10" s="199">
        <f t="shared" si="3"/>
        <v>1.5085081701243577</v>
      </c>
      <c r="K10" s="214">
        <f t="shared" si="4"/>
        <v>1.0336072925628306</v>
      </c>
    </row>
    <row r="11" spans="1:11" ht="15.75">
      <c r="A11" s="156" t="s">
        <v>117</v>
      </c>
      <c r="B11" s="51">
        <v>1759090</v>
      </c>
      <c r="C11" s="5">
        <v>1791166</v>
      </c>
      <c r="D11" s="31">
        <f t="shared" si="0"/>
        <v>1.0182344280281281</v>
      </c>
      <c r="E11" s="24">
        <v>1668593</v>
      </c>
      <c r="F11" s="75">
        <f t="shared" si="1"/>
        <v>0.9315680400364902</v>
      </c>
      <c r="G11" s="56">
        <v>1295385</v>
      </c>
      <c r="H11" s="79">
        <f t="shared" si="2"/>
        <v>0.7763337134939436</v>
      </c>
      <c r="I11" s="56">
        <v>1676206</v>
      </c>
      <c r="J11" s="195">
        <f t="shared" si="3"/>
        <v>1.2939828699575802</v>
      </c>
      <c r="K11" s="189">
        <f t="shared" si="4"/>
        <v>1.004562526631719</v>
      </c>
    </row>
    <row r="12" spans="1:11" ht="15.75">
      <c r="A12" s="156" t="s">
        <v>118</v>
      </c>
      <c r="B12" s="51">
        <v>1677031</v>
      </c>
      <c r="C12" s="5">
        <v>1331411</v>
      </c>
      <c r="D12" s="31">
        <f t="shared" si="0"/>
        <v>0.7939095937999954</v>
      </c>
      <c r="E12" s="24">
        <v>1643681</v>
      </c>
      <c r="F12" s="75">
        <f t="shared" si="1"/>
        <v>1.2345406489806678</v>
      </c>
      <c r="G12" s="56">
        <v>1358511</v>
      </c>
      <c r="H12" s="79">
        <f t="shared" si="2"/>
        <v>0.8265052647076896</v>
      </c>
      <c r="I12" s="56">
        <v>1639445</v>
      </c>
      <c r="J12" s="195">
        <f t="shared" si="3"/>
        <v>1.2067955283394836</v>
      </c>
      <c r="K12" s="189">
        <f t="shared" si="4"/>
        <v>0.997422857598281</v>
      </c>
    </row>
    <row r="13" spans="1:11" ht="15.75">
      <c r="A13" s="156" t="s">
        <v>119</v>
      </c>
      <c r="B13" s="51">
        <v>1522313</v>
      </c>
      <c r="C13" s="5">
        <v>925142</v>
      </c>
      <c r="D13" s="31">
        <f t="shared" si="0"/>
        <v>0.6077212767676555</v>
      </c>
      <c r="E13" s="24">
        <v>1483874</v>
      </c>
      <c r="F13" s="75">
        <f t="shared" si="1"/>
        <v>1.60394188135443</v>
      </c>
      <c r="G13" s="56">
        <v>1295142</v>
      </c>
      <c r="H13" s="79">
        <f t="shared" si="2"/>
        <v>0.8728113033855974</v>
      </c>
      <c r="I13" s="56">
        <v>1556712</v>
      </c>
      <c r="J13" s="195">
        <f t="shared" si="3"/>
        <v>1.201962410299411</v>
      </c>
      <c r="K13" s="189">
        <f t="shared" si="4"/>
        <v>1.0490863779539232</v>
      </c>
    </row>
    <row r="14" spans="1:11" ht="15.75">
      <c r="A14" s="156" t="s">
        <v>120</v>
      </c>
      <c r="B14" s="51">
        <v>1531695</v>
      </c>
      <c r="C14" s="5">
        <v>860698</v>
      </c>
      <c r="D14" s="31">
        <f t="shared" si="0"/>
        <v>0.5619251874557272</v>
      </c>
      <c r="E14" s="24">
        <v>1396561</v>
      </c>
      <c r="F14" s="75">
        <f t="shared" si="1"/>
        <v>1.622591199235969</v>
      </c>
      <c r="G14" s="56">
        <v>1259963</v>
      </c>
      <c r="H14" s="79">
        <f t="shared" si="2"/>
        <v>0.902189736073111</v>
      </c>
      <c r="I14" s="56">
        <v>1484702</v>
      </c>
      <c r="J14" s="195">
        <f t="shared" si="3"/>
        <v>1.178369523549501</v>
      </c>
      <c r="K14" s="189">
        <f t="shared" si="4"/>
        <v>1.063112889447722</v>
      </c>
    </row>
    <row r="15" spans="1:11" ht="16.5" thickBot="1">
      <c r="A15" s="157" t="s">
        <v>123</v>
      </c>
      <c r="B15" s="107">
        <v>1431969</v>
      </c>
      <c r="C15" s="32">
        <v>1037934</v>
      </c>
      <c r="D15" s="33">
        <f t="shared" si="0"/>
        <v>0.7248299369609258</v>
      </c>
      <c r="E15" s="185">
        <v>1392127</v>
      </c>
      <c r="F15" s="67">
        <f t="shared" si="1"/>
        <v>1.3412480947728853</v>
      </c>
      <c r="G15" s="77">
        <v>1327133</v>
      </c>
      <c r="H15" s="47">
        <f t="shared" si="2"/>
        <v>0.9533131675486504</v>
      </c>
      <c r="I15" s="77">
        <v>1419792</v>
      </c>
      <c r="J15" s="199">
        <f t="shared" si="3"/>
        <v>1.0698189254581116</v>
      </c>
      <c r="K15" s="214">
        <f t="shared" si="4"/>
        <v>1.0198724685319658</v>
      </c>
    </row>
    <row r="16" spans="1:11" ht="18" thickBot="1" thickTop="1">
      <c r="A16" s="158" t="s">
        <v>115</v>
      </c>
      <c r="B16" s="52">
        <f>SUM(B10+B11+B12+B13+B14+B15)</f>
        <v>9505227</v>
      </c>
      <c r="C16" s="8">
        <f>SUM(C10+C11+C12+C13+C14+C15)</f>
        <v>7543088</v>
      </c>
      <c r="D16" s="35">
        <f t="shared" si="0"/>
        <v>0.7935726311428438</v>
      </c>
      <c r="E16" s="186">
        <f>SUM(E10+E11+E12+E13+E14+E15)</f>
        <v>9005242</v>
      </c>
      <c r="F16" s="76">
        <f t="shared" si="1"/>
        <v>1.1938402415562432</v>
      </c>
      <c r="G16" s="57">
        <f>SUM(G10+G11+G12+G13+G14+G15)</f>
        <v>7509375</v>
      </c>
      <c r="H16" s="149">
        <f t="shared" si="2"/>
        <v>0.8338893058065513</v>
      </c>
      <c r="I16" s="57">
        <f>SUM(I10+I11+I12+I13+I14+I15)</f>
        <v>9244999</v>
      </c>
      <c r="J16" s="213">
        <f t="shared" si="3"/>
        <v>1.2311276238035789</v>
      </c>
      <c r="K16" s="217">
        <f t="shared" si="4"/>
        <v>1.0266241595728354</v>
      </c>
    </row>
    <row r="17" spans="1:11" ht="18" thickBot="1" thickTop="1">
      <c r="A17" s="160" t="s">
        <v>124</v>
      </c>
      <c r="B17" s="53">
        <f>SUM(B9+B16)</f>
        <v>17818590</v>
      </c>
      <c r="C17" s="3">
        <f>SUM(C9+C16)</f>
        <v>16215657</v>
      </c>
      <c r="D17" s="40">
        <f t="shared" si="0"/>
        <v>0.910041535272993</v>
      </c>
      <c r="E17" s="2">
        <f>SUM(E9+E16)</f>
        <v>16522804</v>
      </c>
      <c r="F17" s="68">
        <f t="shared" si="1"/>
        <v>1.0189413848603235</v>
      </c>
      <c r="G17" s="58">
        <f>SUM(G9+G16)</f>
        <v>13296330</v>
      </c>
      <c r="H17" s="48">
        <f t="shared" si="2"/>
        <v>0.8047260017125423</v>
      </c>
      <c r="I17" s="58">
        <f>SUM(I9+I16)</f>
        <v>16831112</v>
      </c>
      <c r="J17" s="196">
        <f t="shared" si="3"/>
        <v>1.2658464403335357</v>
      </c>
      <c r="K17" s="215">
        <f t="shared" si="4"/>
        <v>1.0186595447116604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D10" sqref="D10"/>
    </sheetView>
  </sheetViews>
  <sheetFormatPr defaultColWidth="11.19921875" defaultRowHeight="15"/>
  <cols>
    <col min="1" max="1" width="8.09765625" style="0" customWidth="1"/>
    <col min="2" max="2" width="9.59765625" style="163" customWidth="1"/>
    <col min="3" max="3" width="6.59765625" style="23" customWidth="1"/>
    <col min="4" max="4" width="9.59765625" style="1" customWidth="1"/>
    <col min="5" max="5" width="8.3984375" style="23" customWidth="1"/>
    <col min="6" max="6" width="10.09765625" style="1" customWidth="1"/>
  </cols>
  <sheetData>
    <row r="1" spans="1:5" ht="16.5" thickBot="1">
      <c r="A1" s="225" t="s">
        <v>125</v>
      </c>
      <c r="B1" s="226"/>
      <c r="C1" s="225"/>
      <c r="D1" s="227"/>
      <c r="E1" s="229"/>
    </row>
    <row r="2" spans="1:5" s="11" customFormat="1" ht="15.75">
      <c r="A2" s="41"/>
      <c r="B2" s="191" t="s">
        <v>126</v>
      </c>
      <c r="C2" s="192"/>
      <c r="D2" s="191" t="s">
        <v>127</v>
      </c>
      <c r="E2" s="224"/>
    </row>
    <row r="3" spans="1:5" ht="15.75">
      <c r="A3" s="42" t="s">
        <v>128</v>
      </c>
      <c r="B3" s="161">
        <v>3909333</v>
      </c>
      <c r="C3" s="43" t="s">
        <v>129</v>
      </c>
      <c r="D3" s="161">
        <v>1295866</v>
      </c>
      <c r="E3" s="44" t="s">
        <v>129</v>
      </c>
    </row>
    <row r="4" spans="1:5" ht="15.75">
      <c r="A4" s="45" t="s">
        <v>130</v>
      </c>
      <c r="B4" s="162">
        <v>4006388</v>
      </c>
      <c r="C4" s="46">
        <f aca="true" t="shared" si="0" ref="C4:C26">SUM(B4/B3)</f>
        <v>1.024826485745778</v>
      </c>
      <c r="D4" s="162">
        <v>1552296</v>
      </c>
      <c r="E4" s="31">
        <f aca="true" t="shared" si="1" ref="E4:E26">SUM(D4/D3)</f>
        <v>1.197883114457822</v>
      </c>
    </row>
    <row r="5" spans="1:5" ht="15.75">
      <c r="A5" s="45" t="s">
        <v>131</v>
      </c>
      <c r="B5" s="162">
        <v>4086138</v>
      </c>
      <c r="C5" s="46">
        <f t="shared" si="0"/>
        <v>1.0199057105802034</v>
      </c>
      <c r="D5" s="162">
        <v>1708306</v>
      </c>
      <c r="E5" s="31">
        <f t="shared" si="1"/>
        <v>1.1005027391683029</v>
      </c>
    </row>
    <row r="6" spans="1:5" ht="15.75">
      <c r="A6" s="45" t="s">
        <v>132</v>
      </c>
      <c r="B6" s="162">
        <v>4232246</v>
      </c>
      <c r="C6" s="46">
        <f t="shared" si="0"/>
        <v>1.0357569910756808</v>
      </c>
      <c r="D6" s="162">
        <v>1900597</v>
      </c>
      <c r="E6" s="31">
        <f t="shared" si="1"/>
        <v>1.1125623863640355</v>
      </c>
    </row>
    <row r="7" spans="1:5" ht="15.75">
      <c r="A7" s="45" t="s">
        <v>133</v>
      </c>
      <c r="B7" s="162">
        <v>4658833</v>
      </c>
      <c r="C7" s="46">
        <f t="shared" si="0"/>
        <v>1.100794471776924</v>
      </c>
      <c r="D7" s="162">
        <v>2036488</v>
      </c>
      <c r="E7" s="31">
        <f t="shared" si="1"/>
        <v>1.071499113173387</v>
      </c>
    </row>
    <row r="8" spans="1:5" ht="15.75">
      <c r="A8" s="45" t="s">
        <v>134</v>
      </c>
      <c r="B8" s="162">
        <v>4948366</v>
      </c>
      <c r="C8" s="46">
        <f t="shared" si="0"/>
        <v>1.062147108514085</v>
      </c>
      <c r="D8" s="162">
        <v>2259894</v>
      </c>
      <c r="E8" s="31">
        <f t="shared" si="1"/>
        <v>1.1097016039377594</v>
      </c>
    </row>
    <row r="9" spans="1:5" ht="15.75">
      <c r="A9" s="45" t="s">
        <v>135</v>
      </c>
      <c r="B9" s="162">
        <v>5516193</v>
      </c>
      <c r="C9" s="46">
        <f t="shared" si="0"/>
        <v>1.1147504044769525</v>
      </c>
      <c r="D9" s="162">
        <v>2021450</v>
      </c>
      <c r="E9" s="31">
        <f t="shared" si="1"/>
        <v>0.894488856556989</v>
      </c>
    </row>
    <row r="10" spans="1:5" ht="15.75">
      <c r="A10" s="45" t="s">
        <v>0</v>
      </c>
      <c r="B10" s="162">
        <v>6829338</v>
      </c>
      <c r="C10" s="46">
        <f t="shared" si="0"/>
        <v>1.2380527657389797</v>
      </c>
      <c r="D10" s="162">
        <v>2161275</v>
      </c>
      <c r="E10" s="31">
        <f t="shared" si="1"/>
        <v>1.0691706448341538</v>
      </c>
    </row>
    <row r="11" spans="1:5" ht="15.75">
      <c r="A11" s="45" t="s">
        <v>1</v>
      </c>
      <c r="B11" s="162">
        <v>8426867</v>
      </c>
      <c r="C11" s="46">
        <f t="shared" si="0"/>
        <v>1.23392150161553</v>
      </c>
      <c r="D11" s="162">
        <v>2414447</v>
      </c>
      <c r="E11" s="31">
        <f t="shared" si="1"/>
        <v>1.1171401140530475</v>
      </c>
    </row>
    <row r="12" spans="1:5" ht="15.75">
      <c r="A12" s="45" t="s">
        <v>2</v>
      </c>
      <c r="B12" s="162">
        <v>9662752</v>
      </c>
      <c r="C12" s="46">
        <f t="shared" si="0"/>
        <v>1.1466600813801855</v>
      </c>
      <c r="D12" s="162">
        <v>2985764</v>
      </c>
      <c r="E12" s="31">
        <f t="shared" si="1"/>
        <v>1.2366243698867692</v>
      </c>
    </row>
    <row r="13" spans="1:5" ht="15.75">
      <c r="A13" s="45" t="s">
        <v>3</v>
      </c>
      <c r="B13" s="162">
        <v>10997431</v>
      </c>
      <c r="C13" s="46">
        <f t="shared" si="0"/>
        <v>1.1381261777183147</v>
      </c>
      <c r="D13" s="162">
        <v>3504470</v>
      </c>
      <c r="E13" s="31">
        <f t="shared" si="1"/>
        <v>1.1737263896275794</v>
      </c>
    </row>
    <row r="14" spans="1:5" ht="15.75">
      <c r="A14" s="45" t="s">
        <v>4</v>
      </c>
      <c r="B14" s="162">
        <v>10633777</v>
      </c>
      <c r="C14" s="46">
        <f t="shared" si="0"/>
        <v>0.9669328227656077</v>
      </c>
      <c r="D14" s="162">
        <v>3855952</v>
      </c>
      <c r="E14" s="31">
        <f t="shared" si="1"/>
        <v>1.100295337098049</v>
      </c>
    </row>
    <row r="15" spans="1:5" ht="15.75">
      <c r="A15" s="45" t="s">
        <v>5</v>
      </c>
      <c r="B15" s="162">
        <v>11790699</v>
      </c>
      <c r="C15" s="46">
        <f t="shared" si="0"/>
        <v>1.1087969025493012</v>
      </c>
      <c r="D15" s="162">
        <v>3926347</v>
      </c>
      <c r="E15" s="31">
        <f t="shared" si="1"/>
        <v>1.0182561919857924</v>
      </c>
    </row>
    <row r="16" spans="1:5" ht="15.75">
      <c r="A16" s="45" t="s">
        <v>6</v>
      </c>
      <c r="B16" s="162">
        <v>11933620</v>
      </c>
      <c r="C16" s="46">
        <f t="shared" si="0"/>
        <v>1.0121215035681939</v>
      </c>
      <c r="D16" s="162">
        <v>3747157</v>
      </c>
      <c r="E16" s="31">
        <f t="shared" si="1"/>
        <v>0.9543621590246608</v>
      </c>
    </row>
    <row r="17" spans="1:5" ht="15.75">
      <c r="A17" s="45" t="s">
        <v>7</v>
      </c>
      <c r="B17" s="162">
        <v>13578934</v>
      </c>
      <c r="C17" s="46">
        <f t="shared" si="0"/>
        <v>1.1378721628474846</v>
      </c>
      <c r="D17" s="162">
        <v>3831367</v>
      </c>
      <c r="E17" s="31">
        <f t="shared" si="1"/>
        <v>1.0224730375588746</v>
      </c>
    </row>
    <row r="18" spans="1:5" ht="15.75">
      <c r="A18" s="45" t="s">
        <v>8</v>
      </c>
      <c r="B18" s="162">
        <v>15298125</v>
      </c>
      <c r="C18" s="46">
        <f t="shared" si="0"/>
        <v>1.1266072137915981</v>
      </c>
      <c r="D18" s="162">
        <v>3732450</v>
      </c>
      <c r="E18" s="31">
        <f t="shared" si="1"/>
        <v>0.9741823218710188</v>
      </c>
    </row>
    <row r="19" spans="1:5" ht="15.75">
      <c r="A19" s="45" t="s">
        <v>9</v>
      </c>
      <c r="B19" s="162">
        <v>16694769</v>
      </c>
      <c r="C19" s="46">
        <f t="shared" si="0"/>
        <v>1.0912951096948156</v>
      </c>
      <c r="D19" s="162">
        <v>4244529</v>
      </c>
      <c r="E19" s="31">
        <f t="shared" si="1"/>
        <v>1.1371964795241731</v>
      </c>
    </row>
    <row r="20" spans="1:5" ht="15.75">
      <c r="A20" s="45" t="s">
        <v>10</v>
      </c>
      <c r="B20" s="162">
        <v>16802750</v>
      </c>
      <c r="C20" s="46">
        <f t="shared" si="0"/>
        <v>1.0064679541238337</v>
      </c>
      <c r="D20" s="162">
        <v>4669514</v>
      </c>
      <c r="E20" s="31">
        <f t="shared" si="1"/>
        <v>1.100125361376963</v>
      </c>
    </row>
    <row r="21" spans="1:5" ht="15.75">
      <c r="A21" s="45" t="s">
        <v>11</v>
      </c>
      <c r="B21" s="162">
        <v>15806218</v>
      </c>
      <c r="C21" s="46">
        <f t="shared" si="0"/>
        <v>0.9406923271488298</v>
      </c>
      <c r="D21" s="162">
        <v>4556845</v>
      </c>
      <c r="E21" s="31">
        <f t="shared" si="1"/>
        <v>0.9758713647715801</v>
      </c>
    </row>
    <row r="22" spans="1:5" ht="15.75">
      <c r="A22" s="45" t="s">
        <v>12</v>
      </c>
      <c r="B22" s="162">
        <v>16357572</v>
      </c>
      <c r="C22" s="46">
        <f t="shared" si="0"/>
        <v>1.0348820951349653</v>
      </c>
      <c r="D22" s="162">
        <v>4901317</v>
      </c>
      <c r="E22" s="31">
        <f t="shared" si="1"/>
        <v>1.0755944079730604</v>
      </c>
    </row>
    <row r="23" spans="1:5" ht="15.75">
      <c r="A23" s="45" t="s">
        <v>99</v>
      </c>
      <c r="B23" s="162">
        <v>17818590</v>
      </c>
      <c r="C23" s="46">
        <f t="shared" si="0"/>
        <v>1.0893175344115862</v>
      </c>
      <c r="D23" s="162">
        <v>5272095</v>
      </c>
      <c r="E23" s="31">
        <f t="shared" si="1"/>
        <v>1.0756486470881195</v>
      </c>
    </row>
    <row r="24" spans="1:5" ht="15.75">
      <c r="A24" s="164" t="s">
        <v>13</v>
      </c>
      <c r="B24" s="165">
        <v>16215657</v>
      </c>
      <c r="C24" s="166">
        <f t="shared" si="0"/>
        <v>0.910041535272993</v>
      </c>
      <c r="D24" s="165">
        <v>5286310</v>
      </c>
      <c r="E24" s="38">
        <f t="shared" si="1"/>
        <v>1.0026962715960164</v>
      </c>
    </row>
    <row r="25" spans="1:5" ht="15.75">
      <c r="A25" s="167" t="s">
        <v>104</v>
      </c>
      <c r="B25" s="170">
        <v>16522804</v>
      </c>
      <c r="C25" s="171">
        <f t="shared" si="0"/>
        <v>1.0189413848603235</v>
      </c>
      <c r="D25" s="162">
        <v>5771975</v>
      </c>
      <c r="E25" s="31">
        <f t="shared" si="1"/>
        <v>1.091872213320823</v>
      </c>
    </row>
    <row r="26" spans="1:5" ht="15.75">
      <c r="A26" s="187" t="s">
        <v>16</v>
      </c>
      <c r="B26" s="188">
        <v>13296330</v>
      </c>
      <c r="C26" s="190">
        <f t="shared" si="0"/>
        <v>0.8047260017125423</v>
      </c>
      <c r="D26" s="161">
        <v>5727240</v>
      </c>
      <c r="E26" s="33">
        <f t="shared" si="1"/>
        <v>0.9922496199307863</v>
      </c>
    </row>
    <row r="27" spans="1:5" ht="16.5" thickBot="1">
      <c r="A27" s="168" t="s">
        <v>121</v>
      </c>
      <c r="B27" s="172">
        <v>16831112</v>
      </c>
      <c r="C27" s="173">
        <f>SUM(B27/B26)</f>
        <v>1.2658464403335357</v>
      </c>
      <c r="D27" s="174">
        <v>6756830</v>
      </c>
      <c r="E27" s="169">
        <f>SUM(D27/D26)</f>
        <v>1.1797707098008814</v>
      </c>
    </row>
    <row r="28" ht="15.75">
      <c r="B28" s="1"/>
    </row>
    <row r="29" ht="15.75">
      <c r="B29" s="1"/>
    </row>
  </sheetData>
  <mergeCells count="2">
    <mergeCell ref="B2:C2"/>
    <mergeCell ref="D2:E2"/>
  </mergeCells>
  <printOptions/>
  <pageMargins left="0" right="0" top="0.984251968503937" bottom="0.984251968503937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航空新聞社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印南 有理</dc:creator>
  <cp:keywords/>
  <dc:description/>
  <cp:lastModifiedBy>ISHIHARA Yoshiro</cp:lastModifiedBy>
  <cp:lastPrinted>2005-03-28T08:09:03Z</cp:lastPrinted>
  <dcterms:created xsi:type="dcterms:W3CDTF">2002-04-08T05:28:20Z</dcterms:created>
  <cp:category/>
  <cp:version/>
  <cp:contentType/>
  <cp:contentStatus/>
</cp:coreProperties>
</file>