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0" windowHeight="16160" tabRatio="596" activeTab="0"/>
  </bookViews>
  <sheets>
    <sheet name="６３社" sheetId="1" r:id="rId1"/>
  </sheets>
  <definedNames>
    <definedName name="_xlnm.Print_Area" localSheetId="0">'６３社'!$A$1:$N$73</definedName>
  </definedNames>
  <calcPr fullCalcOnLoad="1"/>
</workbook>
</file>

<file path=xl/sharedStrings.xml><?xml version="1.0" encoding="utf-8"?>
<sst xmlns="http://schemas.openxmlformats.org/spreadsheetml/2006/main" count="90" uniqueCount="81">
  <si>
    <t>楽天トラベル(株)を除く62社の合計</t>
  </si>
  <si>
    <t>楽天トラベル(株)※※</t>
  </si>
  <si>
    <t>（単位：千円）</t>
  </si>
  <si>
    <t>2010年4月主要旅行業者の旅行取扱状況速報</t>
  </si>
  <si>
    <t>2010年4月</t>
  </si>
  <si>
    <t>2009年4月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</si>
  <si>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</si>
  <si>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</si>
  <si>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</si>
  <si>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</si>
  <si>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</si>
  <si>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</si>
  <si>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</si>
  <si>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</si>
  <si>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</si>
  <si>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</si>
  <si>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</si>
  <si>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</si>
  <si>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</si>
  <si>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</si>
  <si>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</si>
  <si>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</si>
  <si>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</si>
  <si>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</si>
  <si>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</si>
  <si>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</si>
  <si>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</si>
  <si>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</si>
  <si>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</si>
  <si>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</si>
  <si>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</si>
  <si>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</si>
  <si>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</si>
  <si>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</si>
  <si>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</si>
  <si>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</si>
  <si>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</si>
  <si>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</si>
  <si>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</si>
  <si>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</si>
  <si>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</si>
  <si>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</si>
  <si>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</si>
  <si>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阪急阪神ビジネストラベル※　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</si>
  <si>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</si>
  <si>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</si>
  <si>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</si>
  <si>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</si>
  <si>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</si>
  <si>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</si>
  <si>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</si>
  <si>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</si>
  <si>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</si>
  <si>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</si>
  <si>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</si>
  <si>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</si>
  <si>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</si>
  <si>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</si>
  <si>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</si>
  <si>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</si>
  <si>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</si>
  <si>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</si>
  <si>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</si>
  <si>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</si>
  <si>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</si>
  <si>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</si>
  <si>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</si>
  <si>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海外旅行</t>
  </si>
  <si>
    <t>外国人旅行</t>
  </si>
  <si>
    <t>国内旅行</t>
  </si>
  <si>
    <t>合計</t>
  </si>
  <si>
    <t>前年比</t>
  </si>
  <si>
    <t>前年比</t>
  </si>
  <si>
    <r>
      <t>JTB</t>
    </r>
    <r>
      <rPr>
        <sz val="9"/>
        <rFont val="平成角ゴシック"/>
        <family val="3"/>
      </rPr>
      <t>ビジネストラベルソリューションズ</t>
    </r>
  </si>
  <si>
    <t>ＪＴＢグループ１４社計のうち、株式会社ジェイティービーの１４社内取引を相殺したもの。</t>
  </si>
  <si>
    <t>参考１　※(株)阪急阪神ビジネストラベルは平成22年4月に阪神航空(株)から名称変更</t>
  </si>
  <si>
    <t>参考２　※※楽天トラベル(株)は平成22年4月分より追加</t>
  </si>
  <si>
    <t>会　　　　　　社　　　　　　名</t>
  </si>
  <si>
    <t>小　　　　　　　　　計</t>
  </si>
  <si>
    <t>合　　　　　　　　　計</t>
  </si>
  <si>
    <t>ジェイテービー（１４社計）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</si>
</sst>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平成角ゴシック"/>
      <family val="0"/>
    </font>
    <font>
      <sz val="10"/>
      <name val="平成角ゴシック"/>
      <family val="0"/>
    </font>
    <font>
      <sz val="11"/>
      <color indexed="8"/>
      <name val="平成角ゴシック"/>
      <family val="3"/>
    </font>
    <font>
      <sz val="11"/>
      <name val="平成角ゴシック"/>
      <family val="0"/>
    </font>
    <font>
      <sz val="9"/>
      <name val="平成角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21" fillId="7" borderId="4" applyNumberFormat="0" applyAlignment="0" applyProtection="0"/>
    <xf numFmtId="0" fontId="19" fillId="16" borderId="5" applyNumberFormat="0" applyAlignment="0" applyProtection="0"/>
    <xf numFmtId="0" fontId="13" fillId="17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16" borderId="4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Continuous"/>
    </xf>
    <xf numFmtId="0" fontId="24" fillId="0" borderId="0" xfId="0" applyFont="1" applyFill="1" applyAlignment="1">
      <alignment horizontal="right"/>
    </xf>
    <xf numFmtId="0" fontId="25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16" borderId="13" xfId="0" applyFont="1" applyFill="1" applyBorder="1" applyAlignment="1">
      <alignment shrinkToFit="1"/>
    </xf>
    <xf numFmtId="0" fontId="26" fillId="0" borderId="10" xfId="0" applyFont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6" fillId="16" borderId="18" xfId="0" applyFont="1" applyFill="1" applyBorder="1" applyAlignment="1" applyProtection="1">
      <alignment/>
      <protection/>
    </xf>
    <xf numFmtId="38" fontId="26" fillId="16" borderId="19" xfId="34" applyFont="1" applyFill="1" applyBorder="1" applyAlignment="1" applyProtection="1">
      <alignment/>
      <protection locked="0"/>
    </xf>
    <xf numFmtId="176" fontId="26" fillId="16" borderId="18" xfId="0" applyNumberFormat="1" applyFont="1" applyFill="1" applyBorder="1" applyAlignment="1">
      <alignment/>
    </xf>
    <xf numFmtId="176" fontId="26" fillId="16" borderId="19" xfId="0" applyNumberFormat="1" applyFont="1" applyFill="1" applyBorder="1" applyAlignment="1">
      <alignment/>
    </xf>
    <xf numFmtId="38" fontId="26" fillId="16" borderId="18" xfId="34" applyFont="1" applyFill="1" applyBorder="1" applyAlignment="1">
      <alignment/>
    </xf>
    <xf numFmtId="0" fontId="26" fillId="16" borderId="0" xfId="0" applyFont="1" applyFill="1" applyBorder="1" applyAlignment="1">
      <alignment/>
    </xf>
    <xf numFmtId="0" fontId="26" fillId="16" borderId="0" xfId="0" applyFont="1" applyFill="1" applyAlignment="1">
      <alignment/>
    </xf>
    <xf numFmtId="0" fontId="24" fillId="16" borderId="18" xfId="0" applyFont="1" applyFill="1" applyBorder="1" applyAlignment="1" applyProtection="1">
      <alignment shrinkToFit="1"/>
      <protection/>
    </xf>
    <xf numFmtId="0" fontId="26" fillId="16" borderId="18" xfId="0" applyFont="1" applyFill="1" applyBorder="1" applyAlignment="1">
      <alignment/>
    </xf>
    <xf numFmtId="38" fontId="26" fillId="16" borderId="18" xfId="34" applyFont="1" applyFill="1" applyBorder="1" applyAlignment="1" applyProtection="1">
      <alignment/>
      <protection locked="0"/>
    </xf>
    <xf numFmtId="0" fontId="26" fillId="16" borderId="19" xfId="0" applyFont="1" applyFill="1" applyBorder="1" applyAlignment="1" applyProtection="1">
      <alignment/>
      <protection/>
    </xf>
    <xf numFmtId="0" fontId="26" fillId="16" borderId="12" xfId="0" applyFont="1" applyFill="1" applyBorder="1" applyAlignment="1">
      <alignment horizontal="center"/>
    </xf>
    <xf numFmtId="38" fontId="26" fillId="16" borderId="12" xfId="34" applyFont="1" applyFill="1" applyBorder="1" applyAlignment="1">
      <alignment/>
    </xf>
    <xf numFmtId="38" fontId="26" fillId="16" borderId="11" xfId="34" applyFont="1" applyFill="1" applyBorder="1" applyAlignment="1">
      <alignment/>
    </xf>
    <xf numFmtId="176" fontId="26" fillId="16" borderId="12" xfId="0" applyNumberFormat="1" applyFont="1" applyFill="1" applyBorder="1" applyAlignment="1">
      <alignment/>
    </xf>
    <xf numFmtId="176" fontId="26" fillId="16" borderId="14" xfId="0" applyNumberFormat="1" applyFont="1" applyFill="1" applyBorder="1" applyAlignment="1">
      <alignment/>
    </xf>
    <xf numFmtId="0" fontId="27" fillId="16" borderId="18" xfId="0" applyFont="1" applyFill="1" applyBorder="1" applyAlignment="1">
      <alignment/>
    </xf>
    <xf numFmtId="0" fontId="26" fillId="16" borderId="17" xfId="0" applyFont="1" applyFill="1" applyBorder="1" applyAlignment="1" applyProtection="1">
      <alignment/>
      <protection/>
    </xf>
    <xf numFmtId="176" fontId="26" fillId="16" borderId="17" xfId="0" applyNumberFormat="1" applyFont="1" applyFill="1" applyBorder="1" applyAlignment="1">
      <alignment/>
    </xf>
    <xf numFmtId="0" fontId="26" fillId="16" borderId="19" xfId="0" applyFont="1" applyFill="1" applyBorder="1" applyAlignment="1">
      <alignment/>
    </xf>
    <xf numFmtId="38" fontId="26" fillId="16" borderId="12" xfId="34" applyFont="1" applyFill="1" applyBorder="1" applyAlignment="1" applyProtection="1">
      <alignment/>
      <protection locked="0"/>
    </xf>
    <xf numFmtId="0" fontId="26" fillId="16" borderId="20" xfId="0" applyFont="1" applyFill="1" applyBorder="1" applyAlignment="1">
      <alignment horizontal="left"/>
    </xf>
    <xf numFmtId="38" fontId="26" fillId="16" borderId="0" xfId="34" applyFont="1" applyFill="1" applyBorder="1" applyAlignment="1" applyProtection="1">
      <alignment/>
      <protection locked="0"/>
    </xf>
    <xf numFmtId="176" fontId="26" fillId="16" borderId="0" xfId="0" applyNumberFormat="1" applyFont="1" applyFill="1" applyBorder="1" applyAlignment="1">
      <alignment/>
    </xf>
    <xf numFmtId="0" fontId="26" fillId="16" borderId="0" xfId="0" applyFont="1" applyFill="1" applyBorder="1" applyAlignment="1" applyProtection="1">
      <alignment/>
      <protection/>
    </xf>
    <xf numFmtId="0" fontId="26" fillId="16" borderId="12" xfId="0" applyFont="1" applyFill="1" applyBorder="1" applyAlignment="1" applyProtection="1">
      <alignment/>
      <protection/>
    </xf>
    <xf numFmtId="38" fontId="26" fillId="16" borderId="12" xfId="0" applyNumberFormat="1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4" sqref="H34"/>
    </sheetView>
  </sheetViews>
  <sheetFormatPr defaultColWidth="11.00390625" defaultRowHeight="13.5"/>
  <cols>
    <col min="1" max="1" width="32.125" style="9" customWidth="1"/>
    <col min="2" max="2" width="13.625" style="9" customWidth="1"/>
    <col min="3" max="3" width="12.625" style="9" customWidth="1"/>
    <col min="4" max="4" width="8.375" style="9" customWidth="1"/>
    <col min="5" max="6" width="12.625" style="9" customWidth="1"/>
    <col min="7" max="7" width="8.375" style="9" customWidth="1"/>
    <col min="8" max="9" width="12.625" style="9" customWidth="1"/>
    <col min="10" max="10" width="8.375" style="9" customWidth="1"/>
    <col min="11" max="12" width="12.625" style="9" customWidth="1"/>
    <col min="13" max="13" width="8.375" style="9" customWidth="1"/>
    <col min="14" max="14" width="3.50390625" style="9" customWidth="1"/>
    <col min="15" max="16384" width="9.00390625" style="9" customWidth="1"/>
  </cols>
  <sheetData>
    <row r="1" spans="1:13" ht="16.5" customHeight="1">
      <c r="A1" s="1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2" t="s">
        <v>2</v>
      </c>
    </row>
    <row r="2" spans="1:14" ht="16.5" customHeight="1">
      <c r="A2" s="10" t="s">
        <v>77</v>
      </c>
      <c r="B2" s="3" t="s">
        <v>67</v>
      </c>
      <c r="C2" s="11"/>
      <c r="D2" s="12"/>
      <c r="E2" s="3" t="s">
        <v>68</v>
      </c>
      <c r="F2" s="11"/>
      <c r="G2" s="12"/>
      <c r="H2" s="3" t="s">
        <v>69</v>
      </c>
      <c r="I2" s="11"/>
      <c r="J2" s="12"/>
      <c r="K2" s="3" t="s">
        <v>70</v>
      </c>
      <c r="L2" s="11"/>
      <c r="M2" s="12"/>
      <c r="N2" s="13"/>
    </row>
    <row r="3" spans="1:14" ht="16.5" customHeight="1">
      <c r="A3" s="14"/>
      <c r="B3" s="4" t="s">
        <v>4</v>
      </c>
      <c r="C3" s="4" t="s">
        <v>5</v>
      </c>
      <c r="D3" s="5" t="s">
        <v>71</v>
      </c>
      <c r="E3" s="4" t="s">
        <v>4</v>
      </c>
      <c r="F3" s="4" t="s">
        <v>5</v>
      </c>
      <c r="G3" s="5" t="s">
        <v>72</v>
      </c>
      <c r="H3" s="4" t="s">
        <v>4</v>
      </c>
      <c r="I3" s="4" t="s">
        <v>5</v>
      </c>
      <c r="J3" s="5" t="s">
        <v>71</v>
      </c>
      <c r="K3" s="4" t="s">
        <v>4</v>
      </c>
      <c r="L3" s="4" t="s">
        <v>5</v>
      </c>
      <c r="M3" s="5" t="s">
        <v>72</v>
      </c>
      <c r="N3" s="13"/>
    </row>
    <row r="4" spans="1:14" s="21" customFormat="1" ht="16.5" customHeight="1">
      <c r="A4" s="15" t="s">
        <v>6</v>
      </c>
      <c r="B4" s="16">
        <v>1811831</v>
      </c>
      <c r="C4" s="16">
        <v>2144606</v>
      </c>
      <c r="D4" s="17">
        <f aca="true" t="shared" si="0" ref="D4:D39">IF(OR(B4=0,C4=0),"　　－　　",ROUND(B4/C4*100,1))</f>
        <v>84.5</v>
      </c>
      <c r="E4" s="16">
        <v>340</v>
      </c>
      <c r="F4" s="16">
        <v>338</v>
      </c>
      <c r="G4" s="18">
        <f aca="true" t="shared" si="1" ref="G4:G39">IF(OR(E4=0,F4=0),"　　－　　",ROUND(E4/F4*100,1))</f>
        <v>100.6</v>
      </c>
      <c r="H4" s="16">
        <v>49939188</v>
      </c>
      <c r="I4" s="16">
        <v>49416407</v>
      </c>
      <c r="J4" s="17">
        <f aca="true" t="shared" si="2" ref="J4:J39">IF(OR(H4=0,I4=0),"　　－　　",ROUND(H4/I4*100,1))</f>
        <v>101.1</v>
      </c>
      <c r="K4" s="19">
        <f aca="true" t="shared" si="3" ref="K4:K38">+B4+E4+H4</f>
        <v>51751359</v>
      </c>
      <c r="L4" s="19">
        <f aca="true" t="shared" si="4" ref="L4:L38">+C4+F4+I4</f>
        <v>51561351</v>
      </c>
      <c r="M4" s="17">
        <f aca="true" t="shared" si="5" ref="M4:M39">IF(OR(K4=0,L4=0),"　　－　　",ROUND(K4/L4*100,1))</f>
        <v>100.4</v>
      </c>
      <c r="N4" s="20"/>
    </row>
    <row r="5" spans="1:14" s="21" customFormat="1" ht="16.5" customHeight="1">
      <c r="A5" s="15" t="s">
        <v>7</v>
      </c>
      <c r="B5" s="16">
        <v>9813900</v>
      </c>
      <c r="C5" s="16">
        <v>8808495</v>
      </c>
      <c r="D5" s="18">
        <f t="shared" si="0"/>
        <v>111.4</v>
      </c>
      <c r="E5" s="16">
        <v>689639</v>
      </c>
      <c r="F5" s="16">
        <v>525715</v>
      </c>
      <c r="G5" s="18">
        <f t="shared" si="1"/>
        <v>131.2</v>
      </c>
      <c r="H5" s="16">
        <v>17326223</v>
      </c>
      <c r="I5" s="16">
        <v>18361934</v>
      </c>
      <c r="J5" s="18">
        <f t="shared" si="2"/>
        <v>94.4</v>
      </c>
      <c r="K5" s="19">
        <f t="shared" si="3"/>
        <v>27829762</v>
      </c>
      <c r="L5" s="19">
        <f t="shared" si="4"/>
        <v>27696144</v>
      </c>
      <c r="M5" s="17">
        <f t="shared" si="5"/>
        <v>100.5</v>
      </c>
      <c r="N5" s="20"/>
    </row>
    <row r="6" spans="1:14" s="21" customFormat="1" ht="16.5" customHeight="1">
      <c r="A6" s="15" t="s">
        <v>8</v>
      </c>
      <c r="B6" s="16">
        <v>7846139</v>
      </c>
      <c r="C6" s="16">
        <v>6679255</v>
      </c>
      <c r="D6" s="18">
        <f t="shared" si="0"/>
        <v>117.5</v>
      </c>
      <c r="E6" s="16">
        <v>957106</v>
      </c>
      <c r="F6" s="16">
        <v>1140103</v>
      </c>
      <c r="G6" s="18">
        <f t="shared" si="1"/>
        <v>83.9</v>
      </c>
      <c r="H6" s="16">
        <v>18017718</v>
      </c>
      <c r="I6" s="16">
        <v>18218179</v>
      </c>
      <c r="J6" s="18">
        <f t="shared" si="2"/>
        <v>98.9</v>
      </c>
      <c r="K6" s="19">
        <f t="shared" si="3"/>
        <v>26820963</v>
      </c>
      <c r="L6" s="19">
        <f t="shared" si="4"/>
        <v>26037537</v>
      </c>
      <c r="M6" s="17">
        <f t="shared" si="5"/>
        <v>103</v>
      </c>
      <c r="N6" s="20"/>
    </row>
    <row r="7" spans="1:14" s="21" customFormat="1" ht="16.5" customHeight="1">
      <c r="A7" s="15" t="s">
        <v>9</v>
      </c>
      <c r="B7" s="16">
        <v>18903199</v>
      </c>
      <c r="C7" s="16">
        <v>19215208</v>
      </c>
      <c r="D7" s="18">
        <f t="shared" si="0"/>
        <v>98.4</v>
      </c>
      <c r="E7" s="16">
        <v>358100</v>
      </c>
      <c r="F7" s="16">
        <v>322808</v>
      </c>
      <c r="G7" s="18">
        <f>IF(OR(E7=0,F7=0),"　　－　　",ROUND(E7/F7*100,1))</f>
        <v>110.9</v>
      </c>
      <c r="H7" s="16">
        <v>12486220</v>
      </c>
      <c r="I7" s="16">
        <v>12352220</v>
      </c>
      <c r="J7" s="18">
        <f>IF(OR(H7=0,I7=0),"　　－　　",ROUND(H7/I7*100,1))</f>
        <v>101.1</v>
      </c>
      <c r="K7" s="19">
        <f t="shared" si="3"/>
        <v>31747519</v>
      </c>
      <c r="L7" s="19">
        <f t="shared" si="4"/>
        <v>31890236</v>
      </c>
      <c r="M7" s="17">
        <f>IF(OR(K7=0,L7=0),"　　－　　",ROUND(K7/L7*100,1))</f>
        <v>99.6</v>
      </c>
      <c r="N7" s="20"/>
    </row>
    <row r="8" spans="1:14" s="21" customFormat="1" ht="16.5" customHeight="1">
      <c r="A8" s="15" t="s">
        <v>10</v>
      </c>
      <c r="B8" s="16">
        <v>8013072</v>
      </c>
      <c r="C8" s="16">
        <v>9569940</v>
      </c>
      <c r="D8" s="18">
        <f>IF(OR(B8=0,C8=0),"　　－　　",ROUND(B8/C8*100,1))</f>
        <v>83.7</v>
      </c>
      <c r="E8" s="16">
        <v>91900</v>
      </c>
      <c r="F8" s="16">
        <v>42428</v>
      </c>
      <c r="G8" s="18">
        <f>IF(OR(E8=0,F8=0),"　　－　　",ROUND(E8/F8*100,1))</f>
        <v>216.6</v>
      </c>
      <c r="H8" s="16">
        <v>11773119</v>
      </c>
      <c r="I8" s="16">
        <v>12660743</v>
      </c>
      <c r="J8" s="18">
        <f>IF(OR(H8=0,I8=0),"　　－　　",ROUND(H8/I8*100,1))</f>
        <v>93</v>
      </c>
      <c r="K8" s="19">
        <f t="shared" si="3"/>
        <v>19878091</v>
      </c>
      <c r="L8" s="19">
        <f t="shared" si="4"/>
        <v>22273111</v>
      </c>
      <c r="M8" s="17">
        <f>IF(OR(K8=0,L8=0),"　　－　　",ROUND(K8/L8*100,1))</f>
        <v>89.2</v>
      </c>
      <c r="N8" s="20"/>
    </row>
    <row r="9" spans="1:14" s="21" customFormat="1" ht="16.5" customHeight="1">
      <c r="A9" s="15" t="s">
        <v>11</v>
      </c>
      <c r="B9" s="16">
        <v>19850720</v>
      </c>
      <c r="C9" s="16">
        <v>19206935</v>
      </c>
      <c r="D9" s="18">
        <f t="shared" si="0"/>
        <v>103.4</v>
      </c>
      <c r="E9" s="16">
        <v>0</v>
      </c>
      <c r="F9" s="16">
        <v>0</v>
      </c>
      <c r="G9" s="18" t="str">
        <f t="shared" si="1"/>
        <v>　　－　　</v>
      </c>
      <c r="H9" s="16">
        <v>1145020</v>
      </c>
      <c r="I9" s="16">
        <v>1017547</v>
      </c>
      <c r="J9" s="18">
        <f t="shared" si="2"/>
        <v>112.5</v>
      </c>
      <c r="K9" s="19">
        <f t="shared" si="3"/>
        <v>20995740</v>
      </c>
      <c r="L9" s="19">
        <f t="shared" si="4"/>
        <v>20224482</v>
      </c>
      <c r="M9" s="17">
        <f t="shared" si="5"/>
        <v>103.8</v>
      </c>
      <c r="N9" s="20"/>
    </row>
    <row r="10" spans="1:14" s="21" customFormat="1" ht="16.5" customHeight="1">
      <c r="A10" s="15" t="s">
        <v>12</v>
      </c>
      <c r="B10" s="16">
        <v>4013054</v>
      </c>
      <c r="C10" s="16">
        <v>4450204</v>
      </c>
      <c r="D10" s="18">
        <f>IF(OR(B10=0,C10=0),"　　－　　",ROUND(B10/C10*100,1))</f>
        <v>90.2</v>
      </c>
      <c r="E10" s="16">
        <v>0</v>
      </c>
      <c r="F10" s="16">
        <v>0</v>
      </c>
      <c r="G10" s="18" t="str">
        <f>IF(OR(E10=0,F10=0),"　　－　　",ROUND(E10/F10*100,1))</f>
        <v>　　－　　</v>
      </c>
      <c r="H10" s="16">
        <v>13539899</v>
      </c>
      <c r="I10" s="16">
        <v>13372680</v>
      </c>
      <c r="J10" s="18">
        <f>IF(OR(H10=0,I10=0),"　　－　　",ROUND(H10/I10*100,1))</f>
        <v>101.3</v>
      </c>
      <c r="K10" s="19">
        <f t="shared" si="3"/>
        <v>17552953</v>
      </c>
      <c r="L10" s="19">
        <f t="shared" si="4"/>
        <v>17822884</v>
      </c>
      <c r="M10" s="17">
        <f>IF(OR(K10=0,L10=0),"　　－　　",ROUND(K10/L10*100,1))</f>
        <v>98.5</v>
      </c>
      <c r="N10" s="20"/>
    </row>
    <row r="11" spans="1:14" s="21" customFormat="1" ht="16.5" customHeight="1">
      <c r="A11" s="22" t="s">
        <v>13</v>
      </c>
      <c r="B11" s="16">
        <v>13028016</v>
      </c>
      <c r="C11" s="16">
        <v>15225795</v>
      </c>
      <c r="D11" s="18">
        <f t="shared" si="0"/>
        <v>85.6</v>
      </c>
      <c r="E11" s="16">
        <v>0</v>
      </c>
      <c r="F11" s="16">
        <v>0</v>
      </c>
      <c r="G11" s="18" t="str">
        <f t="shared" si="1"/>
        <v>　　－　　</v>
      </c>
      <c r="H11" s="16">
        <v>0</v>
      </c>
      <c r="I11" s="16">
        <v>0</v>
      </c>
      <c r="J11" s="18" t="str">
        <f t="shared" si="2"/>
        <v>　　－　　</v>
      </c>
      <c r="K11" s="19">
        <f t="shared" si="3"/>
        <v>13028016</v>
      </c>
      <c r="L11" s="19">
        <f t="shared" si="4"/>
        <v>15225795</v>
      </c>
      <c r="M11" s="17">
        <f t="shared" si="5"/>
        <v>85.6</v>
      </c>
      <c r="N11" s="20"/>
    </row>
    <row r="12" spans="1:14" s="21" customFormat="1" ht="16.5" customHeight="1">
      <c r="A12" s="15" t="s">
        <v>14</v>
      </c>
      <c r="B12" s="16">
        <v>1413861</v>
      </c>
      <c r="C12" s="16">
        <v>1852570</v>
      </c>
      <c r="D12" s="18">
        <f t="shared" si="0"/>
        <v>76.3</v>
      </c>
      <c r="E12" s="16">
        <v>106199</v>
      </c>
      <c r="F12" s="16">
        <v>62604</v>
      </c>
      <c r="G12" s="18">
        <f t="shared" si="1"/>
        <v>169.6</v>
      </c>
      <c r="H12" s="16">
        <v>11505388</v>
      </c>
      <c r="I12" s="16">
        <v>11260233</v>
      </c>
      <c r="J12" s="18">
        <f t="shared" si="2"/>
        <v>102.2</v>
      </c>
      <c r="K12" s="19">
        <v>13025448</v>
      </c>
      <c r="L12" s="19">
        <f t="shared" si="4"/>
        <v>13175407</v>
      </c>
      <c r="M12" s="17">
        <f t="shared" si="5"/>
        <v>98.9</v>
      </c>
      <c r="N12" s="20"/>
    </row>
    <row r="13" spans="1:14" s="21" customFormat="1" ht="16.5" customHeight="1">
      <c r="A13" s="15" t="s">
        <v>15</v>
      </c>
      <c r="B13" s="16">
        <v>4575652</v>
      </c>
      <c r="C13" s="16">
        <v>4525467</v>
      </c>
      <c r="D13" s="18">
        <f t="shared" si="0"/>
        <v>101.1</v>
      </c>
      <c r="E13" s="16">
        <v>305326</v>
      </c>
      <c r="F13" s="16">
        <v>216898</v>
      </c>
      <c r="G13" s="18">
        <f t="shared" si="1"/>
        <v>140.8</v>
      </c>
      <c r="H13" s="16">
        <v>8305845</v>
      </c>
      <c r="I13" s="16">
        <v>7951787</v>
      </c>
      <c r="J13" s="18">
        <f t="shared" si="2"/>
        <v>104.5</v>
      </c>
      <c r="K13" s="19">
        <f t="shared" si="3"/>
        <v>13186823</v>
      </c>
      <c r="L13" s="19">
        <f t="shared" si="4"/>
        <v>12694152</v>
      </c>
      <c r="M13" s="17">
        <f t="shared" si="5"/>
        <v>103.9</v>
      </c>
      <c r="N13" s="20"/>
    </row>
    <row r="14" spans="1:13" s="21" customFormat="1" ht="16.5" customHeight="1">
      <c r="A14" s="15" t="s">
        <v>16</v>
      </c>
      <c r="B14" s="16">
        <v>2087351</v>
      </c>
      <c r="C14" s="16">
        <v>1903429</v>
      </c>
      <c r="D14" s="18">
        <f t="shared" si="0"/>
        <v>109.7</v>
      </c>
      <c r="E14" s="16">
        <v>177910</v>
      </c>
      <c r="F14" s="16">
        <v>315852</v>
      </c>
      <c r="G14" s="18">
        <f t="shared" si="1"/>
        <v>56.3</v>
      </c>
      <c r="H14" s="16">
        <v>6160593</v>
      </c>
      <c r="I14" s="16">
        <v>6666178</v>
      </c>
      <c r="J14" s="18">
        <f t="shared" si="2"/>
        <v>92.4</v>
      </c>
      <c r="K14" s="19">
        <f t="shared" si="3"/>
        <v>8425854</v>
      </c>
      <c r="L14" s="19">
        <f t="shared" si="4"/>
        <v>8885459</v>
      </c>
      <c r="M14" s="17">
        <f t="shared" si="5"/>
        <v>94.8</v>
      </c>
    </row>
    <row r="15" spans="1:14" s="21" customFormat="1" ht="16.5" customHeight="1">
      <c r="A15" s="23" t="s">
        <v>17</v>
      </c>
      <c r="B15" s="16">
        <v>3451160</v>
      </c>
      <c r="C15" s="16">
        <v>3191311</v>
      </c>
      <c r="D15" s="18">
        <f>IF(OR(B15=0,C15=0),"　　－　　",ROUND(B15/C15*100,1))</f>
        <v>108.1</v>
      </c>
      <c r="E15" s="16">
        <v>1921</v>
      </c>
      <c r="F15" s="16">
        <v>48</v>
      </c>
      <c r="G15" s="18">
        <f>IF(OR(E15=0,F15=0),"　　－　　",ROUND(E15/F15*100,1))</f>
        <v>4002.1</v>
      </c>
      <c r="H15" s="16">
        <v>8879871</v>
      </c>
      <c r="I15" s="16">
        <v>9241497</v>
      </c>
      <c r="J15" s="18">
        <f>IF(OR(H15=0,I15=0),"　　－　　",ROUND(H15/I15*100,1))</f>
        <v>96.1</v>
      </c>
      <c r="K15" s="19">
        <f t="shared" si="3"/>
        <v>12332952</v>
      </c>
      <c r="L15" s="19">
        <f t="shared" si="4"/>
        <v>12432856</v>
      </c>
      <c r="M15" s="17">
        <f>IF(OR(K15=0,L15=0),"　　－　　",ROUND(K15/L15*100,1))</f>
        <v>99.2</v>
      </c>
      <c r="N15" s="20"/>
    </row>
    <row r="16" spans="1:13" s="21" customFormat="1" ht="16.5" customHeight="1">
      <c r="A16" s="15" t="s">
        <v>18</v>
      </c>
      <c r="B16" s="16">
        <v>3745391</v>
      </c>
      <c r="C16" s="16">
        <v>3094447</v>
      </c>
      <c r="D16" s="18">
        <f t="shared" si="0"/>
        <v>121</v>
      </c>
      <c r="E16" s="16">
        <v>137483</v>
      </c>
      <c r="F16" s="16">
        <v>117146</v>
      </c>
      <c r="G16" s="18">
        <f>IF(OR(E16=0,F16=0),"　　－　　",ROUND(E16/F16*100,1))</f>
        <v>117.4</v>
      </c>
      <c r="H16" s="16">
        <v>928450</v>
      </c>
      <c r="I16" s="16">
        <v>913884</v>
      </c>
      <c r="J16" s="18">
        <f t="shared" si="2"/>
        <v>101.6</v>
      </c>
      <c r="K16" s="19">
        <f t="shared" si="3"/>
        <v>4811324</v>
      </c>
      <c r="L16" s="19">
        <f t="shared" si="4"/>
        <v>4125477</v>
      </c>
      <c r="M16" s="17">
        <f t="shared" si="5"/>
        <v>116.6</v>
      </c>
    </row>
    <row r="17" spans="1:14" s="21" customFormat="1" ht="16.5" customHeight="1">
      <c r="A17" s="15" t="s">
        <v>19</v>
      </c>
      <c r="B17" s="16">
        <v>2662479</v>
      </c>
      <c r="C17" s="16">
        <v>3008440</v>
      </c>
      <c r="D17" s="18">
        <f t="shared" si="0"/>
        <v>88.5</v>
      </c>
      <c r="E17" s="16">
        <v>93958</v>
      </c>
      <c r="F17" s="16">
        <v>79990</v>
      </c>
      <c r="G17" s="18">
        <f t="shared" si="1"/>
        <v>117.5</v>
      </c>
      <c r="H17" s="16">
        <v>5059824</v>
      </c>
      <c r="I17" s="16">
        <v>5065002</v>
      </c>
      <c r="J17" s="18">
        <f t="shared" si="2"/>
        <v>99.9</v>
      </c>
      <c r="K17" s="19">
        <f t="shared" si="3"/>
        <v>7816261</v>
      </c>
      <c r="L17" s="19">
        <f t="shared" si="4"/>
        <v>8153432</v>
      </c>
      <c r="M17" s="17">
        <f t="shared" si="5"/>
        <v>95.9</v>
      </c>
      <c r="N17" s="20"/>
    </row>
    <row r="18" spans="1:14" s="21" customFormat="1" ht="16.5" customHeight="1">
      <c r="A18" s="23" t="s">
        <v>20</v>
      </c>
      <c r="B18" s="16">
        <v>0</v>
      </c>
      <c r="C18" s="16">
        <v>0</v>
      </c>
      <c r="D18" s="18" t="str">
        <f t="shared" si="0"/>
        <v>　　－　　</v>
      </c>
      <c r="E18" s="16">
        <v>0</v>
      </c>
      <c r="F18" s="16">
        <v>0</v>
      </c>
      <c r="G18" s="18" t="str">
        <f t="shared" si="1"/>
        <v>　　－　　</v>
      </c>
      <c r="H18" s="16">
        <v>8008527</v>
      </c>
      <c r="I18" s="16">
        <v>7700864</v>
      </c>
      <c r="J18" s="18">
        <f t="shared" si="2"/>
        <v>104</v>
      </c>
      <c r="K18" s="19">
        <f t="shared" si="3"/>
        <v>8008527</v>
      </c>
      <c r="L18" s="19">
        <f t="shared" si="4"/>
        <v>7700864</v>
      </c>
      <c r="M18" s="17">
        <f t="shared" si="5"/>
        <v>104</v>
      </c>
      <c r="N18" s="20"/>
    </row>
    <row r="19" spans="1:14" s="21" customFormat="1" ht="16.5" customHeight="1">
      <c r="A19" s="15" t="s">
        <v>21</v>
      </c>
      <c r="B19" s="16">
        <v>912842</v>
      </c>
      <c r="C19" s="16">
        <v>857936</v>
      </c>
      <c r="D19" s="18">
        <f t="shared" si="0"/>
        <v>106.4</v>
      </c>
      <c r="E19" s="16">
        <v>40705</v>
      </c>
      <c r="F19" s="16">
        <v>18947</v>
      </c>
      <c r="G19" s="18">
        <f t="shared" si="1"/>
        <v>214.8</v>
      </c>
      <c r="H19" s="16">
        <v>4724919</v>
      </c>
      <c r="I19" s="16">
        <v>4857828</v>
      </c>
      <c r="J19" s="18">
        <f t="shared" si="2"/>
        <v>97.3</v>
      </c>
      <c r="K19" s="19">
        <f t="shared" si="3"/>
        <v>5678466</v>
      </c>
      <c r="L19" s="19">
        <f t="shared" si="4"/>
        <v>5734711</v>
      </c>
      <c r="M19" s="17">
        <f t="shared" si="5"/>
        <v>99</v>
      </c>
      <c r="N19" s="20"/>
    </row>
    <row r="20" spans="1:14" s="21" customFormat="1" ht="16.5" customHeight="1">
      <c r="A20" s="15" t="s">
        <v>22</v>
      </c>
      <c r="B20" s="16">
        <v>1857885</v>
      </c>
      <c r="C20" s="16">
        <v>1671564</v>
      </c>
      <c r="D20" s="18">
        <f t="shared" si="0"/>
        <v>111.1</v>
      </c>
      <c r="E20" s="16">
        <v>26775</v>
      </c>
      <c r="F20" s="16">
        <v>15015</v>
      </c>
      <c r="G20" s="18">
        <f t="shared" si="1"/>
        <v>178.3</v>
      </c>
      <c r="H20" s="16">
        <v>3858050</v>
      </c>
      <c r="I20" s="16">
        <v>3781886</v>
      </c>
      <c r="J20" s="18">
        <f t="shared" si="2"/>
        <v>102</v>
      </c>
      <c r="K20" s="19">
        <f t="shared" si="3"/>
        <v>5742710</v>
      </c>
      <c r="L20" s="19">
        <f t="shared" si="4"/>
        <v>5468465</v>
      </c>
      <c r="M20" s="17">
        <f t="shared" si="5"/>
        <v>105</v>
      </c>
      <c r="N20" s="20"/>
    </row>
    <row r="21" spans="1:14" s="21" customFormat="1" ht="16.5" customHeight="1">
      <c r="A21" s="15" t="s">
        <v>23</v>
      </c>
      <c r="B21" s="16">
        <v>292305</v>
      </c>
      <c r="C21" s="16">
        <v>307602</v>
      </c>
      <c r="D21" s="18">
        <f t="shared" si="0"/>
        <v>95</v>
      </c>
      <c r="E21" s="16">
        <v>151704</v>
      </c>
      <c r="F21" s="16">
        <v>92644</v>
      </c>
      <c r="G21" s="18">
        <f t="shared" si="1"/>
        <v>163.7</v>
      </c>
      <c r="H21" s="16">
        <v>3507247</v>
      </c>
      <c r="I21" s="16">
        <v>3628919</v>
      </c>
      <c r="J21" s="18">
        <f t="shared" si="2"/>
        <v>96.6</v>
      </c>
      <c r="K21" s="19">
        <f t="shared" si="3"/>
        <v>3951256</v>
      </c>
      <c r="L21" s="19">
        <f t="shared" si="4"/>
        <v>4029165</v>
      </c>
      <c r="M21" s="17">
        <f t="shared" si="5"/>
        <v>98.1</v>
      </c>
      <c r="N21" s="20"/>
    </row>
    <row r="22" spans="1:14" s="21" customFormat="1" ht="16.5" customHeight="1">
      <c r="A22" s="15" t="s">
        <v>24</v>
      </c>
      <c r="B22" s="16">
        <v>5069718</v>
      </c>
      <c r="C22" s="16">
        <v>5130463</v>
      </c>
      <c r="D22" s="18">
        <f t="shared" si="0"/>
        <v>98.8</v>
      </c>
      <c r="E22" s="16">
        <v>0</v>
      </c>
      <c r="F22" s="16">
        <v>0</v>
      </c>
      <c r="G22" s="18" t="str">
        <f t="shared" si="1"/>
        <v>　　－　　</v>
      </c>
      <c r="H22" s="16">
        <v>0</v>
      </c>
      <c r="I22" s="16">
        <v>0</v>
      </c>
      <c r="J22" s="18" t="str">
        <f t="shared" si="2"/>
        <v>　　－　　</v>
      </c>
      <c r="K22" s="19">
        <f t="shared" si="3"/>
        <v>5069718</v>
      </c>
      <c r="L22" s="19">
        <f t="shared" si="4"/>
        <v>5130463</v>
      </c>
      <c r="M22" s="17">
        <f t="shared" si="5"/>
        <v>98.8</v>
      </c>
      <c r="N22" s="20"/>
    </row>
    <row r="23" spans="1:13" s="21" customFormat="1" ht="16.5" customHeight="1">
      <c r="A23" s="15" t="s">
        <v>25</v>
      </c>
      <c r="B23" s="24">
        <v>779959</v>
      </c>
      <c r="C23" s="16">
        <v>696646</v>
      </c>
      <c r="D23" s="18">
        <f t="shared" si="0"/>
        <v>112</v>
      </c>
      <c r="E23" s="24">
        <v>0</v>
      </c>
      <c r="F23" s="24">
        <v>0</v>
      </c>
      <c r="G23" s="18" t="str">
        <f t="shared" si="1"/>
        <v>　　－　　</v>
      </c>
      <c r="H23" s="24">
        <v>5662771</v>
      </c>
      <c r="I23" s="24">
        <v>5689235</v>
      </c>
      <c r="J23" s="18">
        <f t="shared" si="2"/>
        <v>99.5</v>
      </c>
      <c r="K23" s="19">
        <f t="shared" si="3"/>
        <v>6442730</v>
      </c>
      <c r="L23" s="19">
        <f t="shared" si="4"/>
        <v>6385881</v>
      </c>
      <c r="M23" s="17">
        <f t="shared" si="5"/>
        <v>100.9</v>
      </c>
    </row>
    <row r="24" spans="1:14" s="21" customFormat="1" ht="16.5" customHeight="1">
      <c r="A24" s="15" t="s">
        <v>26</v>
      </c>
      <c r="B24" s="16">
        <v>80770</v>
      </c>
      <c r="C24" s="16">
        <v>115320</v>
      </c>
      <c r="D24" s="18">
        <f t="shared" si="0"/>
        <v>70</v>
      </c>
      <c r="E24" s="16">
        <v>0</v>
      </c>
      <c r="F24" s="16">
        <v>0</v>
      </c>
      <c r="G24" s="18" t="str">
        <f t="shared" si="1"/>
        <v>　　－　　</v>
      </c>
      <c r="H24" s="16">
        <v>6899922</v>
      </c>
      <c r="I24" s="16">
        <v>6483592</v>
      </c>
      <c r="J24" s="18">
        <f t="shared" si="2"/>
        <v>106.4</v>
      </c>
      <c r="K24" s="19">
        <f t="shared" si="3"/>
        <v>6980692</v>
      </c>
      <c r="L24" s="19">
        <f t="shared" si="4"/>
        <v>6598912</v>
      </c>
      <c r="M24" s="17">
        <f t="shared" si="5"/>
        <v>105.8</v>
      </c>
      <c r="N24" s="20"/>
    </row>
    <row r="25" spans="1:14" s="21" customFormat="1" ht="16.5" customHeight="1">
      <c r="A25" s="15" t="s">
        <v>27</v>
      </c>
      <c r="B25" s="16">
        <v>1262458</v>
      </c>
      <c r="C25" s="16">
        <v>1503174</v>
      </c>
      <c r="D25" s="18">
        <f t="shared" si="0"/>
        <v>84</v>
      </c>
      <c r="E25" s="16">
        <v>34618</v>
      </c>
      <c r="F25" s="16">
        <v>55698</v>
      </c>
      <c r="G25" s="18">
        <f t="shared" si="1"/>
        <v>62.2</v>
      </c>
      <c r="H25" s="16">
        <v>3302405</v>
      </c>
      <c r="I25" s="16">
        <v>3065207</v>
      </c>
      <c r="J25" s="18">
        <f t="shared" si="2"/>
        <v>107.7</v>
      </c>
      <c r="K25" s="19">
        <f t="shared" si="3"/>
        <v>4599481</v>
      </c>
      <c r="L25" s="19">
        <f t="shared" si="4"/>
        <v>4624079</v>
      </c>
      <c r="M25" s="17">
        <f t="shared" si="5"/>
        <v>99.5</v>
      </c>
      <c r="N25" s="20"/>
    </row>
    <row r="26" spans="1:14" s="21" customFormat="1" ht="16.5" customHeight="1">
      <c r="A26" s="15" t="s">
        <v>28</v>
      </c>
      <c r="B26" s="16">
        <v>1208873</v>
      </c>
      <c r="C26" s="16">
        <v>1241556</v>
      </c>
      <c r="D26" s="18">
        <f t="shared" si="0"/>
        <v>97.4</v>
      </c>
      <c r="E26" s="16">
        <v>1044</v>
      </c>
      <c r="F26" s="16">
        <v>3184</v>
      </c>
      <c r="G26" s="18">
        <f>IF(OR(E26=0,F26=0),"　　－　　",ROUND(E26/F26*100,1))</f>
        <v>32.8</v>
      </c>
      <c r="H26" s="16">
        <v>3134744</v>
      </c>
      <c r="I26" s="16">
        <v>3215051</v>
      </c>
      <c r="J26" s="18">
        <f>IF(OR(H26=0,I26=0),"　　－　　",ROUND(H26/I26*100,1))</f>
        <v>97.5</v>
      </c>
      <c r="K26" s="19">
        <f t="shared" si="3"/>
        <v>4344661</v>
      </c>
      <c r="L26" s="19">
        <f t="shared" si="4"/>
        <v>4459791</v>
      </c>
      <c r="M26" s="17">
        <f>IF(OR(K26=0,L26=0),"　　－　　",ROUND(K26/L26*100,1))</f>
        <v>97.4</v>
      </c>
      <c r="N26" s="20"/>
    </row>
    <row r="27" spans="1:13" s="21" customFormat="1" ht="16.5" customHeight="1">
      <c r="A27" s="15" t="s">
        <v>29</v>
      </c>
      <c r="B27" s="16">
        <v>1632159</v>
      </c>
      <c r="C27" s="16">
        <v>1854718</v>
      </c>
      <c r="D27" s="18">
        <f t="shared" si="0"/>
        <v>88</v>
      </c>
      <c r="E27" s="16">
        <v>7448</v>
      </c>
      <c r="F27" s="16">
        <v>2591</v>
      </c>
      <c r="G27" s="18">
        <f t="shared" si="1"/>
        <v>287.5</v>
      </c>
      <c r="H27" s="16">
        <v>2004407</v>
      </c>
      <c r="I27" s="16">
        <v>2188108</v>
      </c>
      <c r="J27" s="18">
        <f t="shared" si="2"/>
        <v>91.6</v>
      </c>
      <c r="K27" s="19">
        <f t="shared" si="3"/>
        <v>3644014</v>
      </c>
      <c r="L27" s="19">
        <f t="shared" si="4"/>
        <v>4045417</v>
      </c>
      <c r="M27" s="17">
        <f t="shared" si="5"/>
        <v>90.1</v>
      </c>
    </row>
    <row r="28" spans="1:14" s="21" customFormat="1" ht="16.5" customHeight="1">
      <c r="A28" s="6" t="s">
        <v>73</v>
      </c>
      <c r="B28" s="16">
        <v>3321711</v>
      </c>
      <c r="C28" s="16">
        <v>2673473</v>
      </c>
      <c r="D28" s="18">
        <f t="shared" si="0"/>
        <v>124.2</v>
      </c>
      <c r="E28" s="16">
        <v>41116</v>
      </c>
      <c r="F28" s="16">
        <v>18655</v>
      </c>
      <c r="G28" s="18">
        <f t="shared" si="1"/>
        <v>220.4</v>
      </c>
      <c r="H28" s="16">
        <v>1197927</v>
      </c>
      <c r="I28" s="16">
        <v>2242715</v>
      </c>
      <c r="J28" s="18">
        <f t="shared" si="2"/>
        <v>53.4</v>
      </c>
      <c r="K28" s="19">
        <f t="shared" si="3"/>
        <v>4560754</v>
      </c>
      <c r="L28" s="19">
        <f t="shared" si="4"/>
        <v>4934843</v>
      </c>
      <c r="M28" s="17">
        <f t="shared" si="5"/>
        <v>92.4</v>
      </c>
      <c r="N28" s="20"/>
    </row>
    <row r="29" spans="1:14" s="21" customFormat="1" ht="16.5" customHeight="1">
      <c r="A29" s="25" t="s">
        <v>30</v>
      </c>
      <c r="B29" s="16">
        <v>1062824</v>
      </c>
      <c r="C29" s="16">
        <v>958764</v>
      </c>
      <c r="D29" s="18">
        <f t="shared" si="0"/>
        <v>110.9</v>
      </c>
      <c r="E29" s="16">
        <v>0</v>
      </c>
      <c r="F29" s="16">
        <v>0</v>
      </c>
      <c r="G29" s="18" t="str">
        <f t="shared" si="1"/>
        <v>　　－　　</v>
      </c>
      <c r="H29" s="16">
        <v>2432103</v>
      </c>
      <c r="I29" s="16">
        <v>2616820</v>
      </c>
      <c r="J29" s="18">
        <f t="shared" si="2"/>
        <v>92.9</v>
      </c>
      <c r="K29" s="19">
        <f t="shared" si="3"/>
        <v>3494927</v>
      </c>
      <c r="L29" s="19">
        <f t="shared" si="4"/>
        <v>3575584</v>
      </c>
      <c r="M29" s="17">
        <f t="shared" si="5"/>
        <v>97.7</v>
      </c>
      <c r="N29" s="20"/>
    </row>
    <row r="30" spans="1:14" s="21" customFormat="1" ht="16.5" customHeight="1">
      <c r="A30" s="25" t="s">
        <v>31</v>
      </c>
      <c r="B30" s="16">
        <v>618681</v>
      </c>
      <c r="C30" s="16">
        <v>147168</v>
      </c>
      <c r="D30" s="18">
        <f t="shared" si="0"/>
        <v>420.4</v>
      </c>
      <c r="E30" s="16">
        <v>0</v>
      </c>
      <c r="F30" s="16">
        <v>0</v>
      </c>
      <c r="G30" s="18" t="str">
        <f t="shared" si="1"/>
        <v>　　－　　</v>
      </c>
      <c r="H30" s="16">
        <v>4922283</v>
      </c>
      <c r="I30" s="16">
        <v>3942236</v>
      </c>
      <c r="J30" s="18">
        <f t="shared" si="2"/>
        <v>124.9</v>
      </c>
      <c r="K30" s="19">
        <f t="shared" si="3"/>
        <v>5540964</v>
      </c>
      <c r="L30" s="19">
        <f t="shared" si="4"/>
        <v>4089404</v>
      </c>
      <c r="M30" s="17">
        <f t="shared" si="5"/>
        <v>135.5</v>
      </c>
      <c r="N30" s="20"/>
    </row>
    <row r="31" spans="1:14" s="21" customFormat="1" ht="16.5" customHeight="1">
      <c r="A31" s="23" t="s">
        <v>32</v>
      </c>
      <c r="B31" s="16">
        <v>2162553</v>
      </c>
      <c r="C31" s="16">
        <v>2438178</v>
      </c>
      <c r="D31" s="18">
        <f t="shared" si="0"/>
        <v>88.7</v>
      </c>
      <c r="E31" s="16">
        <v>0</v>
      </c>
      <c r="F31" s="16">
        <v>0</v>
      </c>
      <c r="G31" s="18" t="str">
        <f t="shared" si="1"/>
        <v>　　－　　</v>
      </c>
      <c r="H31" s="16">
        <v>5849816</v>
      </c>
      <c r="I31" s="16">
        <v>6186123</v>
      </c>
      <c r="J31" s="18">
        <f t="shared" si="2"/>
        <v>94.6</v>
      </c>
      <c r="K31" s="19">
        <f t="shared" si="3"/>
        <v>8012369</v>
      </c>
      <c r="L31" s="19">
        <f t="shared" si="4"/>
        <v>8624301</v>
      </c>
      <c r="M31" s="17">
        <f t="shared" si="5"/>
        <v>92.9</v>
      </c>
      <c r="N31" s="20"/>
    </row>
    <row r="32" spans="1:14" s="21" customFormat="1" ht="16.5" customHeight="1">
      <c r="A32" s="23" t="s">
        <v>33</v>
      </c>
      <c r="B32" s="16">
        <v>415127</v>
      </c>
      <c r="C32" s="16">
        <v>591350</v>
      </c>
      <c r="D32" s="18">
        <f t="shared" si="0"/>
        <v>70.2</v>
      </c>
      <c r="E32" s="16">
        <v>0</v>
      </c>
      <c r="F32" s="16">
        <v>0</v>
      </c>
      <c r="G32" s="18" t="str">
        <f t="shared" si="1"/>
        <v>　　－　　</v>
      </c>
      <c r="H32" s="16">
        <v>1721421</v>
      </c>
      <c r="I32" s="16">
        <v>1342532</v>
      </c>
      <c r="J32" s="18">
        <f t="shared" si="2"/>
        <v>128.2</v>
      </c>
      <c r="K32" s="19">
        <f t="shared" si="3"/>
        <v>2136548</v>
      </c>
      <c r="L32" s="19">
        <f t="shared" si="4"/>
        <v>1933882</v>
      </c>
      <c r="M32" s="17">
        <f t="shared" si="5"/>
        <v>110.5</v>
      </c>
      <c r="N32" s="20"/>
    </row>
    <row r="33" spans="1:14" s="21" customFormat="1" ht="16.5" customHeight="1">
      <c r="A33" s="23" t="s">
        <v>34</v>
      </c>
      <c r="B33" s="16">
        <v>1302566</v>
      </c>
      <c r="C33" s="16">
        <v>1124527</v>
      </c>
      <c r="D33" s="18">
        <f t="shared" si="0"/>
        <v>115.8</v>
      </c>
      <c r="E33" s="16">
        <v>15781</v>
      </c>
      <c r="F33" s="16">
        <v>11857</v>
      </c>
      <c r="G33" s="18">
        <f t="shared" si="1"/>
        <v>133.1</v>
      </c>
      <c r="H33" s="16">
        <v>1718307</v>
      </c>
      <c r="I33" s="16">
        <v>1733664</v>
      </c>
      <c r="J33" s="18">
        <f t="shared" si="2"/>
        <v>99.1</v>
      </c>
      <c r="K33" s="19">
        <f t="shared" si="3"/>
        <v>3036654</v>
      </c>
      <c r="L33" s="19">
        <f t="shared" si="4"/>
        <v>2870048</v>
      </c>
      <c r="M33" s="17">
        <f t="shared" si="5"/>
        <v>105.8</v>
      </c>
      <c r="N33" s="20"/>
    </row>
    <row r="34" spans="1:14" s="21" customFormat="1" ht="16.5" customHeight="1">
      <c r="A34" s="23" t="s">
        <v>35</v>
      </c>
      <c r="B34" s="16">
        <v>2395489</v>
      </c>
      <c r="C34" s="16">
        <v>2223961</v>
      </c>
      <c r="D34" s="18">
        <f t="shared" si="0"/>
        <v>107.7</v>
      </c>
      <c r="E34" s="16">
        <v>0</v>
      </c>
      <c r="F34" s="16">
        <v>0</v>
      </c>
      <c r="G34" s="18" t="str">
        <f t="shared" si="1"/>
        <v>　　－　　</v>
      </c>
      <c r="H34" s="16">
        <v>231487</v>
      </c>
      <c r="I34" s="16">
        <v>244976</v>
      </c>
      <c r="J34" s="18">
        <f t="shared" si="2"/>
        <v>94.5</v>
      </c>
      <c r="K34" s="19">
        <f t="shared" si="3"/>
        <v>2626976</v>
      </c>
      <c r="L34" s="19">
        <f t="shared" si="4"/>
        <v>2468937</v>
      </c>
      <c r="M34" s="17">
        <f t="shared" si="5"/>
        <v>106.4</v>
      </c>
      <c r="N34" s="20"/>
    </row>
    <row r="35" spans="1:14" s="21" customFormat="1" ht="16.5" customHeight="1">
      <c r="A35" s="23" t="s">
        <v>36</v>
      </c>
      <c r="B35" s="16">
        <v>603853</v>
      </c>
      <c r="C35" s="16">
        <v>773933</v>
      </c>
      <c r="D35" s="18">
        <f t="shared" si="0"/>
        <v>78</v>
      </c>
      <c r="E35" s="16">
        <v>43196</v>
      </c>
      <c r="F35" s="16">
        <v>29030</v>
      </c>
      <c r="G35" s="18">
        <f t="shared" si="1"/>
        <v>148.8</v>
      </c>
      <c r="H35" s="16">
        <v>2793384</v>
      </c>
      <c r="I35" s="16">
        <v>2936678</v>
      </c>
      <c r="J35" s="18">
        <f t="shared" si="2"/>
        <v>95.1</v>
      </c>
      <c r="K35" s="19">
        <f t="shared" si="3"/>
        <v>3440433</v>
      </c>
      <c r="L35" s="19">
        <f t="shared" si="4"/>
        <v>3739641</v>
      </c>
      <c r="M35" s="17">
        <f t="shared" si="5"/>
        <v>92</v>
      </c>
      <c r="N35" s="20"/>
    </row>
    <row r="36" spans="1:14" s="21" customFormat="1" ht="16.5" customHeight="1">
      <c r="A36" s="23" t="s">
        <v>37</v>
      </c>
      <c r="B36" s="16">
        <v>2157405</v>
      </c>
      <c r="C36" s="16">
        <v>2514076</v>
      </c>
      <c r="D36" s="18">
        <f t="shared" si="0"/>
        <v>85.8</v>
      </c>
      <c r="E36" s="16">
        <v>0</v>
      </c>
      <c r="F36" s="16">
        <v>0</v>
      </c>
      <c r="G36" s="18" t="str">
        <f t="shared" si="1"/>
        <v>　　－　　</v>
      </c>
      <c r="H36" s="16">
        <v>0</v>
      </c>
      <c r="I36" s="16">
        <v>0</v>
      </c>
      <c r="J36" s="18" t="str">
        <f t="shared" si="2"/>
        <v>　　－　　</v>
      </c>
      <c r="K36" s="19">
        <f t="shared" si="3"/>
        <v>2157405</v>
      </c>
      <c r="L36" s="19">
        <f t="shared" si="4"/>
        <v>2514076</v>
      </c>
      <c r="M36" s="17">
        <f t="shared" si="5"/>
        <v>85.8</v>
      </c>
      <c r="N36" s="20"/>
    </row>
    <row r="37" spans="1:14" s="21" customFormat="1" ht="16.5" customHeight="1">
      <c r="A37" s="23" t="s">
        <v>38</v>
      </c>
      <c r="B37" s="16">
        <v>611343</v>
      </c>
      <c r="C37" s="16">
        <v>486247</v>
      </c>
      <c r="D37" s="18">
        <f t="shared" si="0"/>
        <v>125.7</v>
      </c>
      <c r="E37" s="16">
        <v>4730</v>
      </c>
      <c r="F37" s="16">
        <v>0</v>
      </c>
      <c r="G37" s="18" t="str">
        <f t="shared" si="1"/>
        <v>　　－　　</v>
      </c>
      <c r="H37" s="16">
        <v>2785920</v>
      </c>
      <c r="I37" s="16">
        <v>2666131</v>
      </c>
      <c r="J37" s="18">
        <f t="shared" si="2"/>
        <v>104.5</v>
      </c>
      <c r="K37" s="19">
        <f t="shared" si="3"/>
        <v>3401993</v>
      </c>
      <c r="L37" s="19">
        <f t="shared" si="4"/>
        <v>3152378</v>
      </c>
      <c r="M37" s="17">
        <f t="shared" si="5"/>
        <v>107.9</v>
      </c>
      <c r="N37" s="20"/>
    </row>
    <row r="38" spans="1:14" s="21" customFormat="1" ht="16.5" customHeight="1">
      <c r="A38" s="23" t="s">
        <v>39</v>
      </c>
      <c r="B38" s="16">
        <v>959011</v>
      </c>
      <c r="C38" s="16">
        <v>1029260</v>
      </c>
      <c r="D38" s="18">
        <f t="shared" si="0"/>
        <v>93.2</v>
      </c>
      <c r="E38" s="16">
        <v>2228</v>
      </c>
      <c r="F38" s="16">
        <v>4014</v>
      </c>
      <c r="G38" s="18">
        <f t="shared" si="1"/>
        <v>55.5</v>
      </c>
      <c r="H38" s="16">
        <v>2584997</v>
      </c>
      <c r="I38" s="16">
        <v>2697518</v>
      </c>
      <c r="J38" s="18">
        <f t="shared" si="2"/>
        <v>95.8</v>
      </c>
      <c r="K38" s="19">
        <f t="shared" si="3"/>
        <v>3546236</v>
      </c>
      <c r="L38" s="19">
        <f t="shared" si="4"/>
        <v>3730792</v>
      </c>
      <c r="M38" s="17">
        <f t="shared" si="5"/>
        <v>95.1</v>
      </c>
      <c r="N38" s="20"/>
    </row>
    <row r="39" spans="1:14" s="21" customFormat="1" ht="18" customHeight="1">
      <c r="A39" s="26" t="s">
        <v>78</v>
      </c>
      <c r="B39" s="27">
        <f>SUM(B4:B38)</f>
        <v>129923357</v>
      </c>
      <c r="C39" s="28">
        <f>SUM(C4:C38)</f>
        <v>131216018</v>
      </c>
      <c r="D39" s="29">
        <f t="shared" si="0"/>
        <v>99</v>
      </c>
      <c r="E39" s="27">
        <f>SUM(E4:E38)</f>
        <v>3289227</v>
      </c>
      <c r="F39" s="27">
        <f>SUM(F4:F38)</f>
        <v>3075565</v>
      </c>
      <c r="G39" s="29">
        <f t="shared" si="1"/>
        <v>106.9</v>
      </c>
      <c r="H39" s="27">
        <f>SUM(H4:H38)</f>
        <v>232407995</v>
      </c>
      <c r="I39" s="27">
        <f>SUM(I4:I38)</f>
        <v>233718374</v>
      </c>
      <c r="J39" s="29">
        <f t="shared" si="2"/>
        <v>99.4</v>
      </c>
      <c r="K39" s="27">
        <f>SUM(K4:K38)</f>
        <v>365620579</v>
      </c>
      <c r="L39" s="27">
        <f>SUM(L4:L38)</f>
        <v>368009957</v>
      </c>
      <c r="M39" s="29">
        <f t="shared" si="5"/>
        <v>99.4</v>
      </c>
      <c r="N39" s="20"/>
    </row>
    <row r="40" spans="1:13" s="21" customFormat="1" ht="16.5" customHeight="1">
      <c r="A40" s="15" t="s">
        <v>40</v>
      </c>
      <c r="B40" s="16">
        <v>501376</v>
      </c>
      <c r="C40" s="16">
        <v>409845</v>
      </c>
      <c r="D40" s="18">
        <f aca="true" t="shared" si="6" ref="D40:D69">IF(OR(B40=0,C40=0),"　　－　　",ROUND(B40/C40*100,1))</f>
        <v>122.3</v>
      </c>
      <c r="E40" s="16">
        <v>18320</v>
      </c>
      <c r="F40" s="16">
        <v>4545</v>
      </c>
      <c r="G40" s="18">
        <f aca="true" t="shared" si="7" ref="G40:G68">IF(OR(E40=0,F40=0),"　　－　　",ROUND(E40/F40*100,1))</f>
        <v>403.1</v>
      </c>
      <c r="H40" s="16">
        <v>1770116</v>
      </c>
      <c r="I40" s="16">
        <v>1892847</v>
      </c>
      <c r="J40" s="18">
        <f aca="true" t="shared" si="8" ref="J40:J68">IF(OR(H40=0,I40=0),"　　－　　",ROUND(H40/I40*100,1))</f>
        <v>93.5</v>
      </c>
      <c r="K40" s="19">
        <f>+B40+E40+H40</f>
        <v>2289812</v>
      </c>
      <c r="L40" s="19">
        <f>+C40+F40+I40</f>
        <v>2307237</v>
      </c>
      <c r="M40" s="30">
        <f aca="true" t="shared" si="9" ref="M40:M68">IF(OR(K40=0,L40=0),"　　－　　",ROUND(K40/L40*100,1))</f>
        <v>99.2</v>
      </c>
    </row>
    <row r="41" spans="1:13" s="21" customFormat="1" ht="16.5" customHeight="1">
      <c r="A41" s="15" t="s">
        <v>41</v>
      </c>
      <c r="B41" s="16">
        <v>574622</v>
      </c>
      <c r="C41" s="16">
        <v>510290</v>
      </c>
      <c r="D41" s="18">
        <f t="shared" si="6"/>
        <v>112.6</v>
      </c>
      <c r="E41" s="16">
        <v>0</v>
      </c>
      <c r="F41" s="16">
        <v>8185</v>
      </c>
      <c r="G41" s="18" t="str">
        <f t="shared" si="7"/>
        <v>　　－　　</v>
      </c>
      <c r="H41" s="16">
        <v>1623323</v>
      </c>
      <c r="I41" s="16">
        <v>1747737</v>
      </c>
      <c r="J41" s="18">
        <f t="shared" si="8"/>
        <v>92.9</v>
      </c>
      <c r="K41" s="19">
        <f>+B41+E41+H41</f>
        <v>2197945</v>
      </c>
      <c r="L41" s="19">
        <f>+C41+F41+I41</f>
        <v>2266212</v>
      </c>
      <c r="M41" s="17">
        <f t="shared" si="9"/>
        <v>97</v>
      </c>
    </row>
    <row r="42" spans="1:13" s="21" customFormat="1" ht="16.5" customHeight="1">
      <c r="A42" s="23" t="s">
        <v>42</v>
      </c>
      <c r="B42" s="24">
        <v>3553349</v>
      </c>
      <c r="C42" s="24">
        <v>2371840</v>
      </c>
      <c r="D42" s="18">
        <f t="shared" si="6"/>
        <v>149.8</v>
      </c>
      <c r="E42" s="24">
        <v>6393</v>
      </c>
      <c r="F42" s="24">
        <v>1549</v>
      </c>
      <c r="G42" s="18">
        <f t="shared" si="7"/>
        <v>412.7</v>
      </c>
      <c r="H42" s="24">
        <v>310851</v>
      </c>
      <c r="I42" s="24">
        <v>302154</v>
      </c>
      <c r="J42" s="18">
        <f t="shared" si="8"/>
        <v>102.9</v>
      </c>
      <c r="K42" s="19">
        <f aca="true" t="shared" si="10" ref="K42:K67">+B42+E42+H42</f>
        <v>3870593</v>
      </c>
      <c r="L42" s="19">
        <f aca="true" t="shared" si="11" ref="L42:L67">+C42+F42+I42</f>
        <v>2675543</v>
      </c>
      <c r="M42" s="17">
        <f t="shared" si="9"/>
        <v>144.7</v>
      </c>
    </row>
    <row r="43" spans="1:13" s="21" customFormat="1" ht="16.5" customHeight="1">
      <c r="A43" s="23" t="s">
        <v>43</v>
      </c>
      <c r="B43" s="16">
        <v>2703442</v>
      </c>
      <c r="C43" s="16">
        <v>1680103</v>
      </c>
      <c r="D43" s="18">
        <f t="shared" si="6"/>
        <v>160.9</v>
      </c>
      <c r="E43" s="16">
        <v>0</v>
      </c>
      <c r="F43" s="16">
        <v>0</v>
      </c>
      <c r="G43" s="18" t="str">
        <f t="shared" si="7"/>
        <v>　　－　　</v>
      </c>
      <c r="H43" s="16">
        <v>431333</v>
      </c>
      <c r="I43" s="16">
        <v>129361</v>
      </c>
      <c r="J43" s="18">
        <f t="shared" si="8"/>
        <v>333.4</v>
      </c>
      <c r="K43" s="19">
        <f t="shared" si="10"/>
        <v>3134775</v>
      </c>
      <c r="L43" s="19">
        <f t="shared" si="11"/>
        <v>1809464</v>
      </c>
      <c r="M43" s="17">
        <f t="shared" si="9"/>
        <v>173.2</v>
      </c>
    </row>
    <row r="44" spans="1:13" s="21" customFormat="1" ht="16.5" customHeight="1">
      <c r="A44" s="23" t="s">
        <v>44</v>
      </c>
      <c r="B44" s="16">
        <v>2538072</v>
      </c>
      <c r="C44" s="16">
        <v>2402286</v>
      </c>
      <c r="D44" s="18">
        <f t="shared" si="6"/>
        <v>105.7</v>
      </c>
      <c r="E44" s="16">
        <v>0</v>
      </c>
      <c r="F44" s="16">
        <v>0</v>
      </c>
      <c r="G44" s="18" t="str">
        <f t="shared" si="7"/>
        <v>　　－　　</v>
      </c>
      <c r="H44" s="16">
        <v>160879</v>
      </c>
      <c r="I44" s="16">
        <v>110637</v>
      </c>
      <c r="J44" s="18">
        <f t="shared" si="8"/>
        <v>145.4</v>
      </c>
      <c r="K44" s="19">
        <f t="shared" si="10"/>
        <v>2698951</v>
      </c>
      <c r="L44" s="19">
        <f t="shared" si="11"/>
        <v>2512923</v>
      </c>
      <c r="M44" s="17">
        <f t="shared" si="9"/>
        <v>107.4</v>
      </c>
    </row>
    <row r="45" spans="1:13" s="21" customFormat="1" ht="16.5" customHeight="1">
      <c r="A45" s="23" t="s">
        <v>45</v>
      </c>
      <c r="B45" s="16">
        <v>946611</v>
      </c>
      <c r="C45" s="16">
        <v>943571</v>
      </c>
      <c r="D45" s="18">
        <f t="shared" si="6"/>
        <v>100.3</v>
      </c>
      <c r="E45" s="16">
        <v>371</v>
      </c>
      <c r="F45" s="16">
        <v>250</v>
      </c>
      <c r="G45" s="18">
        <f t="shared" si="7"/>
        <v>148.4</v>
      </c>
      <c r="H45" s="16">
        <v>1104011</v>
      </c>
      <c r="I45" s="16">
        <v>1137636</v>
      </c>
      <c r="J45" s="18">
        <f t="shared" si="8"/>
        <v>97</v>
      </c>
      <c r="K45" s="19">
        <f t="shared" si="10"/>
        <v>2050993</v>
      </c>
      <c r="L45" s="19">
        <f t="shared" si="11"/>
        <v>2081457</v>
      </c>
      <c r="M45" s="17">
        <f t="shared" si="9"/>
        <v>98.5</v>
      </c>
    </row>
    <row r="46" spans="1:13" s="21" customFormat="1" ht="16.5" customHeight="1">
      <c r="A46" s="23" t="s">
        <v>46</v>
      </c>
      <c r="B46" s="16">
        <v>251999</v>
      </c>
      <c r="C46" s="16">
        <v>286752</v>
      </c>
      <c r="D46" s="18">
        <f t="shared" si="6"/>
        <v>87.9</v>
      </c>
      <c r="E46" s="16">
        <v>41770</v>
      </c>
      <c r="F46" s="16">
        <v>70863</v>
      </c>
      <c r="G46" s="18">
        <f t="shared" si="7"/>
        <v>58.9</v>
      </c>
      <c r="H46" s="16">
        <v>1604264</v>
      </c>
      <c r="I46" s="16">
        <v>1649514</v>
      </c>
      <c r="J46" s="18">
        <f t="shared" si="8"/>
        <v>97.3</v>
      </c>
      <c r="K46" s="19">
        <f t="shared" si="10"/>
        <v>1898033</v>
      </c>
      <c r="L46" s="19">
        <f t="shared" si="11"/>
        <v>2007129</v>
      </c>
      <c r="M46" s="17">
        <f t="shared" si="9"/>
        <v>94.6</v>
      </c>
    </row>
    <row r="47" spans="1:13" s="21" customFormat="1" ht="16.5" customHeight="1">
      <c r="A47" s="23" t="s">
        <v>47</v>
      </c>
      <c r="B47" s="16">
        <v>168120</v>
      </c>
      <c r="C47" s="16">
        <v>161926</v>
      </c>
      <c r="D47" s="18">
        <f t="shared" si="6"/>
        <v>103.8</v>
      </c>
      <c r="E47" s="16">
        <v>28546</v>
      </c>
      <c r="F47" s="16">
        <v>26428</v>
      </c>
      <c r="G47" s="18">
        <f t="shared" si="7"/>
        <v>108</v>
      </c>
      <c r="H47" s="16">
        <v>2614257</v>
      </c>
      <c r="I47" s="16">
        <v>2604103</v>
      </c>
      <c r="J47" s="18">
        <f t="shared" si="8"/>
        <v>100.4</v>
      </c>
      <c r="K47" s="19">
        <f t="shared" si="10"/>
        <v>2810923</v>
      </c>
      <c r="L47" s="19">
        <f t="shared" si="11"/>
        <v>2792457</v>
      </c>
      <c r="M47" s="17">
        <f t="shared" si="9"/>
        <v>100.7</v>
      </c>
    </row>
    <row r="48" spans="1:13" s="21" customFormat="1" ht="16.5" customHeight="1">
      <c r="A48" s="15" t="s">
        <v>48</v>
      </c>
      <c r="B48" s="16">
        <v>113100</v>
      </c>
      <c r="C48" s="16">
        <v>124681</v>
      </c>
      <c r="D48" s="18">
        <f>IF(OR(B48=0,C48=0),"　　－　　",ROUND(B48/C48*100,1))</f>
        <v>90.7</v>
      </c>
      <c r="E48" s="16">
        <v>0</v>
      </c>
      <c r="F48" s="16">
        <v>0</v>
      </c>
      <c r="G48" s="18" t="str">
        <f t="shared" si="7"/>
        <v>　　－　　</v>
      </c>
      <c r="H48" s="16">
        <v>1775303</v>
      </c>
      <c r="I48" s="16">
        <v>1946128</v>
      </c>
      <c r="J48" s="18">
        <f t="shared" si="8"/>
        <v>91.2</v>
      </c>
      <c r="K48" s="19">
        <f>+B48+E48+H48</f>
        <v>1888403</v>
      </c>
      <c r="L48" s="19">
        <f>+C48+F48+I48</f>
        <v>2070809</v>
      </c>
      <c r="M48" s="17">
        <f t="shared" si="9"/>
        <v>91.2</v>
      </c>
    </row>
    <row r="49" spans="1:13" s="21" customFormat="1" ht="16.5" customHeight="1">
      <c r="A49" s="23" t="s">
        <v>49</v>
      </c>
      <c r="B49" s="16">
        <v>112847</v>
      </c>
      <c r="C49" s="16">
        <v>171039</v>
      </c>
      <c r="D49" s="18">
        <f t="shared" si="6"/>
        <v>66</v>
      </c>
      <c r="E49" s="16">
        <v>0</v>
      </c>
      <c r="F49" s="16">
        <v>0</v>
      </c>
      <c r="G49" s="18" t="str">
        <f t="shared" si="7"/>
        <v>　　－　　</v>
      </c>
      <c r="H49" s="16">
        <v>1667963</v>
      </c>
      <c r="I49" s="16">
        <v>1659312</v>
      </c>
      <c r="J49" s="18">
        <f t="shared" si="8"/>
        <v>100.5</v>
      </c>
      <c r="K49" s="19">
        <f t="shared" si="10"/>
        <v>1780810</v>
      </c>
      <c r="L49" s="19">
        <f t="shared" si="11"/>
        <v>1830351</v>
      </c>
      <c r="M49" s="17">
        <f t="shared" si="9"/>
        <v>97.3</v>
      </c>
    </row>
    <row r="50" spans="1:13" s="21" customFormat="1" ht="16.5" customHeight="1">
      <c r="A50" s="15" t="s">
        <v>50</v>
      </c>
      <c r="B50" s="16">
        <v>1245923</v>
      </c>
      <c r="C50" s="16">
        <v>1362777</v>
      </c>
      <c r="D50" s="18">
        <f t="shared" si="6"/>
        <v>91.4</v>
      </c>
      <c r="E50" s="16">
        <v>0</v>
      </c>
      <c r="F50" s="16">
        <v>0</v>
      </c>
      <c r="G50" s="18" t="str">
        <f t="shared" si="7"/>
        <v>　　－　　</v>
      </c>
      <c r="H50" s="16">
        <v>0</v>
      </c>
      <c r="I50" s="16">
        <v>0</v>
      </c>
      <c r="J50" s="18" t="str">
        <f t="shared" si="8"/>
        <v>　　－　　</v>
      </c>
      <c r="K50" s="19">
        <f t="shared" si="10"/>
        <v>1245923</v>
      </c>
      <c r="L50" s="19">
        <f t="shared" si="11"/>
        <v>1362777</v>
      </c>
      <c r="M50" s="17">
        <f t="shared" si="9"/>
        <v>91.4</v>
      </c>
    </row>
    <row r="51" spans="1:13" s="21" customFormat="1" ht="15.75" customHeight="1">
      <c r="A51" s="23" t="s">
        <v>51</v>
      </c>
      <c r="B51" s="16">
        <v>1627661</v>
      </c>
      <c r="C51" s="16">
        <v>1321594</v>
      </c>
      <c r="D51" s="18">
        <f t="shared" si="6"/>
        <v>123.2</v>
      </c>
      <c r="E51" s="16">
        <v>0</v>
      </c>
      <c r="F51" s="16">
        <v>0</v>
      </c>
      <c r="G51" s="18" t="str">
        <f t="shared" si="7"/>
        <v>　　－　　</v>
      </c>
      <c r="H51" s="16">
        <v>67953</v>
      </c>
      <c r="I51" s="16">
        <v>46460</v>
      </c>
      <c r="J51" s="18">
        <f t="shared" si="8"/>
        <v>146.3</v>
      </c>
      <c r="K51" s="19">
        <f t="shared" si="10"/>
        <v>1695614</v>
      </c>
      <c r="L51" s="19">
        <f t="shared" si="11"/>
        <v>1368054</v>
      </c>
      <c r="M51" s="17">
        <f t="shared" si="9"/>
        <v>123.9</v>
      </c>
    </row>
    <row r="52" spans="1:13" s="21" customFormat="1" ht="16.5" customHeight="1">
      <c r="A52" s="23" t="s">
        <v>52</v>
      </c>
      <c r="B52" s="16">
        <v>300546</v>
      </c>
      <c r="C52" s="16">
        <v>340460</v>
      </c>
      <c r="D52" s="18">
        <f t="shared" si="6"/>
        <v>88.3</v>
      </c>
      <c r="E52" s="16">
        <v>12323</v>
      </c>
      <c r="F52" s="16">
        <v>1838</v>
      </c>
      <c r="G52" s="18">
        <f t="shared" si="7"/>
        <v>670.5</v>
      </c>
      <c r="H52" s="16">
        <v>1724396</v>
      </c>
      <c r="I52" s="16">
        <v>1482407</v>
      </c>
      <c r="J52" s="18">
        <f t="shared" si="8"/>
        <v>116.3</v>
      </c>
      <c r="K52" s="19">
        <f t="shared" si="10"/>
        <v>2037265</v>
      </c>
      <c r="L52" s="19">
        <f t="shared" si="11"/>
        <v>1824705</v>
      </c>
      <c r="M52" s="17">
        <f t="shared" si="9"/>
        <v>111.6</v>
      </c>
    </row>
    <row r="53" spans="1:13" s="21" customFormat="1" ht="16.5" customHeight="1">
      <c r="A53" s="23" t="s">
        <v>53</v>
      </c>
      <c r="B53" s="16">
        <v>172941</v>
      </c>
      <c r="C53" s="16">
        <v>300262</v>
      </c>
      <c r="D53" s="18">
        <f t="shared" si="6"/>
        <v>57.6</v>
      </c>
      <c r="E53" s="16">
        <v>0</v>
      </c>
      <c r="F53" s="16">
        <v>0</v>
      </c>
      <c r="G53" s="18" t="str">
        <f t="shared" si="7"/>
        <v>　　－　　</v>
      </c>
      <c r="H53" s="16">
        <v>496135</v>
      </c>
      <c r="I53" s="16">
        <v>660047</v>
      </c>
      <c r="J53" s="18">
        <f t="shared" si="8"/>
        <v>75.2</v>
      </c>
      <c r="K53" s="19">
        <f t="shared" si="10"/>
        <v>669076</v>
      </c>
      <c r="L53" s="19">
        <f t="shared" si="11"/>
        <v>960309</v>
      </c>
      <c r="M53" s="17">
        <f t="shared" si="9"/>
        <v>69.7</v>
      </c>
    </row>
    <row r="54" spans="1:14" s="21" customFormat="1" ht="16.5" customHeight="1">
      <c r="A54" s="23" t="s">
        <v>54</v>
      </c>
      <c r="B54" s="16">
        <v>635775</v>
      </c>
      <c r="C54" s="16">
        <v>771106</v>
      </c>
      <c r="D54" s="18">
        <f t="shared" si="6"/>
        <v>82.4</v>
      </c>
      <c r="E54" s="16">
        <v>0</v>
      </c>
      <c r="F54" s="16">
        <v>36</v>
      </c>
      <c r="G54" s="18" t="str">
        <f t="shared" si="7"/>
        <v>　　－　　</v>
      </c>
      <c r="H54" s="16">
        <v>727774</v>
      </c>
      <c r="I54" s="16">
        <v>764495</v>
      </c>
      <c r="J54" s="18">
        <f>IF(OR(H54=0,I54=0),"　　－　　",ROUND(H54/I54*100,1))</f>
        <v>95.2</v>
      </c>
      <c r="K54" s="19">
        <f t="shared" si="10"/>
        <v>1363549</v>
      </c>
      <c r="L54" s="19">
        <f t="shared" si="11"/>
        <v>1535637</v>
      </c>
      <c r="M54" s="17">
        <f t="shared" si="9"/>
        <v>88.8</v>
      </c>
      <c r="N54" s="20"/>
    </row>
    <row r="55" spans="1:14" s="21" customFormat="1" ht="16.5" customHeight="1">
      <c r="A55" s="23" t="s">
        <v>55</v>
      </c>
      <c r="B55" s="16">
        <v>1725510</v>
      </c>
      <c r="C55" s="16">
        <v>1189322</v>
      </c>
      <c r="D55" s="18">
        <f t="shared" si="6"/>
        <v>145.1</v>
      </c>
      <c r="E55" s="16">
        <v>8876</v>
      </c>
      <c r="F55" s="16">
        <v>9642</v>
      </c>
      <c r="G55" s="18">
        <f t="shared" si="7"/>
        <v>92.1</v>
      </c>
      <c r="H55" s="16">
        <v>470469</v>
      </c>
      <c r="I55" s="16">
        <v>351868</v>
      </c>
      <c r="J55" s="18">
        <f t="shared" si="8"/>
        <v>133.7</v>
      </c>
      <c r="K55" s="19">
        <f t="shared" si="10"/>
        <v>2204855</v>
      </c>
      <c r="L55" s="19">
        <f t="shared" si="11"/>
        <v>1550832</v>
      </c>
      <c r="M55" s="17">
        <f t="shared" si="9"/>
        <v>142.2</v>
      </c>
      <c r="N55" s="20"/>
    </row>
    <row r="56" spans="1:14" s="21" customFormat="1" ht="16.5" customHeight="1">
      <c r="A56" s="23" t="s">
        <v>56</v>
      </c>
      <c r="B56" s="16">
        <v>363347</v>
      </c>
      <c r="C56" s="16">
        <v>380458</v>
      </c>
      <c r="D56" s="18">
        <f t="shared" si="6"/>
        <v>95.5</v>
      </c>
      <c r="E56" s="16">
        <v>162754</v>
      </c>
      <c r="F56" s="16">
        <v>118315</v>
      </c>
      <c r="G56" s="18">
        <f t="shared" si="7"/>
        <v>137.6</v>
      </c>
      <c r="H56" s="16">
        <v>481375</v>
      </c>
      <c r="I56" s="16">
        <v>333877</v>
      </c>
      <c r="J56" s="18">
        <f t="shared" si="8"/>
        <v>144.2</v>
      </c>
      <c r="K56" s="19">
        <f t="shared" si="10"/>
        <v>1007476</v>
      </c>
      <c r="L56" s="19">
        <f t="shared" si="11"/>
        <v>832650</v>
      </c>
      <c r="M56" s="17">
        <f t="shared" si="9"/>
        <v>121</v>
      </c>
      <c r="N56" s="20"/>
    </row>
    <row r="57" spans="1:13" s="21" customFormat="1" ht="16.5" customHeight="1">
      <c r="A57" s="23" t="s">
        <v>57</v>
      </c>
      <c r="B57" s="16">
        <v>1815843</v>
      </c>
      <c r="C57" s="16">
        <v>1506059</v>
      </c>
      <c r="D57" s="18">
        <f t="shared" si="6"/>
        <v>120.6</v>
      </c>
      <c r="E57" s="16">
        <v>0</v>
      </c>
      <c r="F57" s="16">
        <v>15489</v>
      </c>
      <c r="G57" s="18" t="str">
        <f t="shared" si="7"/>
        <v>　　－　　</v>
      </c>
      <c r="H57" s="16">
        <v>0</v>
      </c>
      <c r="I57" s="16">
        <v>0</v>
      </c>
      <c r="J57" s="18" t="str">
        <f t="shared" si="8"/>
        <v>　　－　　</v>
      </c>
      <c r="K57" s="19">
        <f t="shared" si="10"/>
        <v>1815843</v>
      </c>
      <c r="L57" s="19">
        <f t="shared" si="11"/>
        <v>1521548</v>
      </c>
      <c r="M57" s="17">
        <f t="shared" si="9"/>
        <v>119.3</v>
      </c>
    </row>
    <row r="58" spans="1:13" s="21" customFormat="1" ht="16.5" customHeight="1">
      <c r="A58" s="23" t="s">
        <v>58</v>
      </c>
      <c r="B58" s="16">
        <v>1254843</v>
      </c>
      <c r="C58" s="16">
        <v>793991</v>
      </c>
      <c r="D58" s="18">
        <f t="shared" si="6"/>
        <v>158</v>
      </c>
      <c r="E58" s="16">
        <v>0</v>
      </c>
      <c r="F58" s="16">
        <v>0</v>
      </c>
      <c r="G58" s="18" t="str">
        <f t="shared" si="7"/>
        <v>　　－　　</v>
      </c>
      <c r="H58" s="16">
        <v>58156</v>
      </c>
      <c r="I58" s="16">
        <v>76633</v>
      </c>
      <c r="J58" s="18">
        <f t="shared" si="8"/>
        <v>75.9</v>
      </c>
      <c r="K58" s="19">
        <f t="shared" si="10"/>
        <v>1312999</v>
      </c>
      <c r="L58" s="19">
        <f t="shared" si="11"/>
        <v>870624</v>
      </c>
      <c r="M58" s="17">
        <f t="shared" si="9"/>
        <v>150.8</v>
      </c>
    </row>
    <row r="59" spans="1:14" s="21" customFormat="1" ht="16.5" customHeight="1">
      <c r="A59" s="15" t="s">
        <v>59</v>
      </c>
      <c r="B59" s="16">
        <v>283185</v>
      </c>
      <c r="C59" s="16">
        <v>228429</v>
      </c>
      <c r="D59" s="18">
        <f t="shared" si="6"/>
        <v>124</v>
      </c>
      <c r="E59" s="16">
        <v>1249</v>
      </c>
      <c r="F59" s="16">
        <v>1751</v>
      </c>
      <c r="G59" s="18">
        <f t="shared" si="7"/>
        <v>71.3</v>
      </c>
      <c r="H59" s="16">
        <v>886850</v>
      </c>
      <c r="I59" s="16">
        <v>751053</v>
      </c>
      <c r="J59" s="18">
        <f t="shared" si="8"/>
        <v>118.1</v>
      </c>
      <c r="K59" s="19">
        <f t="shared" si="10"/>
        <v>1171284</v>
      </c>
      <c r="L59" s="19">
        <f t="shared" si="11"/>
        <v>981233</v>
      </c>
      <c r="M59" s="17">
        <f t="shared" si="9"/>
        <v>119.4</v>
      </c>
      <c r="N59" s="20"/>
    </row>
    <row r="60" spans="1:13" s="21" customFormat="1" ht="16.5" customHeight="1">
      <c r="A60" s="23" t="s">
        <v>60</v>
      </c>
      <c r="B60" s="16">
        <v>242259</v>
      </c>
      <c r="C60" s="16">
        <v>238347</v>
      </c>
      <c r="D60" s="18">
        <f>IF(OR(B60=0,C60=0),"　　－　　",ROUND(B60/C60*100,1))</f>
        <v>101.6</v>
      </c>
      <c r="E60" s="16">
        <v>6294</v>
      </c>
      <c r="F60" s="16">
        <v>10</v>
      </c>
      <c r="G60" s="18">
        <f t="shared" si="7"/>
        <v>62940</v>
      </c>
      <c r="H60" s="16">
        <v>948276</v>
      </c>
      <c r="I60" s="16">
        <v>906298</v>
      </c>
      <c r="J60" s="18">
        <f t="shared" si="8"/>
        <v>104.6</v>
      </c>
      <c r="K60" s="19">
        <f>+B60+E60+H60</f>
        <v>1196829</v>
      </c>
      <c r="L60" s="19">
        <f>+C60+F60+I60</f>
        <v>1144655</v>
      </c>
      <c r="M60" s="17">
        <f t="shared" si="9"/>
        <v>104.6</v>
      </c>
    </row>
    <row r="61" spans="1:13" s="21" customFormat="1" ht="16.5" customHeight="1">
      <c r="A61" s="31" t="s">
        <v>61</v>
      </c>
      <c r="B61" s="16">
        <v>23002</v>
      </c>
      <c r="C61" s="16">
        <v>12766</v>
      </c>
      <c r="D61" s="18">
        <f t="shared" si="6"/>
        <v>180.2</v>
      </c>
      <c r="E61" s="16">
        <v>2508423</v>
      </c>
      <c r="F61" s="16">
        <v>2074100</v>
      </c>
      <c r="G61" s="18">
        <f t="shared" si="7"/>
        <v>120.9</v>
      </c>
      <c r="H61" s="16">
        <v>21489</v>
      </c>
      <c r="I61" s="16">
        <v>19864</v>
      </c>
      <c r="J61" s="18">
        <f t="shared" si="8"/>
        <v>108.2</v>
      </c>
      <c r="K61" s="19">
        <f t="shared" si="10"/>
        <v>2552914</v>
      </c>
      <c r="L61" s="19">
        <f t="shared" si="11"/>
        <v>2106730</v>
      </c>
      <c r="M61" s="17">
        <f t="shared" si="9"/>
        <v>121.2</v>
      </c>
    </row>
    <row r="62" spans="1:14" s="21" customFormat="1" ht="16.5" customHeight="1">
      <c r="A62" s="23" t="s">
        <v>62</v>
      </c>
      <c r="B62" s="16">
        <v>552342</v>
      </c>
      <c r="C62" s="16">
        <v>418774</v>
      </c>
      <c r="D62" s="18">
        <f t="shared" si="6"/>
        <v>131.9</v>
      </c>
      <c r="E62" s="16">
        <v>21535</v>
      </c>
      <c r="F62" s="16">
        <v>27918</v>
      </c>
      <c r="G62" s="18">
        <f t="shared" si="7"/>
        <v>77.1</v>
      </c>
      <c r="H62" s="16">
        <v>991330</v>
      </c>
      <c r="I62" s="16">
        <v>872423</v>
      </c>
      <c r="J62" s="18">
        <f t="shared" si="8"/>
        <v>113.6</v>
      </c>
      <c r="K62" s="19">
        <f t="shared" si="10"/>
        <v>1565207</v>
      </c>
      <c r="L62" s="19">
        <f t="shared" si="11"/>
        <v>1319115</v>
      </c>
      <c r="M62" s="17">
        <f t="shared" si="9"/>
        <v>118.7</v>
      </c>
      <c r="N62" s="20"/>
    </row>
    <row r="63" spans="1:14" s="21" customFormat="1" ht="16.5" customHeight="1">
      <c r="A63" s="23" t="s">
        <v>63</v>
      </c>
      <c r="B63" s="16">
        <v>122035</v>
      </c>
      <c r="C63" s="16">
        <v>154481</v>
      </c>
      <c r="D63" s="18">
        <f t="shared" si="6"/>
        <v>79</v>
      </c>
      <c r="E63" s="16">
        <v>0</v>
      </c>
      <c r="F63" s="16">
        <v>0</v>
      </c>
      <c r="G63" s="18" t="str">
        <f t="shared" si="7"/>
        <v>　　－　　</v>
      </c>
      <c r="H63" s="16">
        <v>962035</v>
      </c>
      <c r="I63" s="16">
        <v>1121777</v>
      </c>
      <c r="J63" s="18">
        <f t="shared" si="8"/>
        <v>85.8</v>
      </c>
      <c r="K63" s="19">
        <f t="shared" si="10"/>
        <v>1084070</v>
      </c>
      <c r="L63" s="19">
        <f t="shared" si="11"/>
        <v>1276258</v>
      </c>
      <c r="M63" s="17">
        <f t="shared" si="9"/>
        <v>84.9</v>
      </c>
      <c r="N63" s="20"/>
    </row>
    <row r="64" spans="1:14" s="21" customFormat="1" ht="16.5" customHeight="1">
      <c r="A64" s="23" t="s">
        <v>64</v>
      </c>
      <c r="B64" s="16">
        <v>75213</v>
      </c>
      <c r="C64" s="16">
        <v>81439</v>
      </c>
      <c r="D64" s="18">
        <f t="shared" si="6"/>
        <v>92.4</v>
      </c>
      <c r="E64" s="16">
        <v>0</v>
      </c>
      <c r="F64" s="16">
        <v>0</v>
      </c>
      <c r="G64" s="18" t="str">
        <f t="shared" si="7"/>
        <v>　　－　　</v>
      </c>
      <c r="H64" s="16">
        <v>622990</v>
      </c>
      <c r="I64" s="16">
        <v>732533</v>
      </c>
      <c r="J64" s="18">
        <f t="shared" si="8"/>
        <v>85</v>
      </c>
      <c r="K64" s="19">
        <f t="shared" si="10"/>
        <v>698203</v>
      </c>
      <c r="L64" s="19">
        <f t="shared" si="11"/>
        <v>813972</v>
      </c>
      <c r="M64" s="17">
        <f t="shared" si="9"/>
        <v>85.8</v>
      </c>
      <c r="N64" s="20"/>
    </row>
    <row r="65" spans="1:14" s="21" customFormat="1" ht="16.5" customHeight="1">
      <c r="A65" s="15" t="s">
        <v>65</v>
      </c>
      <c r="B65" s="16">
        <v>122614</v>
      </c>
      <c r="C65" s="16">
        <v>158437</v>
      </c>
      <c r="D65" s="18">
        <f t="shared" si="6"/>
        <v>77.4</v>
      </c>
      <c r="E65" s="16">
        <v>4305</v>
      </c>
      <c r="F65" s="16">
        <v>574</v>
      </c>
      <c r="G65" s="18">
        <f t="shared" si="7"/>
        <v>750</v>
      </c>
      <c r="H65" s="16">
        <v>681516</v>
      </c>
      <c r="I65" s="16">
        <v>663500</v>
      </c>
      <c r="J65" s="18">
        <f t="shared" si="8"/>
        <v>102.7</v>
      </c>
      <c r="K65" s="19">
        <f t="shared" si="10"/>
        <v>808435</v>
      </c>
      <c r="L65" s="19">
        <f t="shared" si="11"/>
        <v>822511</v>
      </c>
      <c r="M65" s="17">
        <f t="shared" si="9"/>
        <v>98.3</v>
      </c>
      <c r="N65" s="20"/>
    </row>
    <row r="66" spans="1:13" s="21" customFormat="1" ht="16.5" customHeight="1">
      <c r="A66" s="15" t="s">
        <v>66</v>
      </c>
      <c r="B66" s="16">
        <v>0</v>
      </c>
      <c r="C66" s="16">
        <v>0</v>
      </c>
      <c r="D66" s="18" t="str">
        <f t="shared" si="6"/>
        <v>　　－　　</v>
      </c>
      <c r="E66" s="16">
        <v>0</v>
      </c>
      <c r="F66" s="16">
        <v>0</v>
      </c>
      <c r="G66" s="18" t="str">
        <f t="shared" si="7"/>
        <v>　　－　　</v>
      </c>
      <c r="H66" s="16">
        <v>268274</v>
      </c>
      <c r="I66" s="16">
        <v>299195</v>
      </c>
      <c r="J66" s="18">
        <f t="shared" si="8"/>
        <v>89.7</v>
      </c>
      <c r="K66" s="19">
        <f t="shared" si="10"/>
        <v>268274</v>
      </c>
      <c r="L66" s="19">
        <f t="shared" si="11"/>
        <v>299195</v>
      </c>
      <c r="M66" s="17">
        <f t="shared" si="9"/>
        <v>89.7</v>
      </c>
    </row>
    <row r="67" spans="1:13" s="21" customFormat="1" ht="16.5" customHeight="1">
      <c r="A67" s="32" t="s">
        <v>1</v>
      </c>
      <c r="B67" s="16">
        <v>784651</v>
      </c>
      <c r="C67" s="16">
        <v>574567</v>
      </c>
      <c r="D67" s="18">
        <f t="shared" si="6"/>
        <v>136.6</v>
      </c>
      <c r="E67" s="16">
        <v>225273</v>
      </c>
      <c r="F67" s="16">
        <v>156677</v>
      </c>
      <c r="G67" s="18">
        <f t="shared" si="7"/>
        <v>143.8</v>
      </c>
      <c r="H67" s="16">
        <v>16353843</v>
      </c>
      <c r="I67" s="16">
        <v>13306793</v>
      </c>
      <c r="J67" s="18">
        <f t="shared" si="8"/>
        <v>122.9</v>
      </c>
      <c r="K67" s="19">
        <f t="shared" si="10"/>
        <v>17363767</v>
      </c>
      <c r="L67" s="19">
        <f t="shared" si="11"/>
        <v>14038037</v>
      </c>
      <c r="M67" s="33">
        <f t="shared" si="9"/>
        <v>123.7</v>
      </c>
    </row>
    <row r="68" spans="1:14" s="21" customFormat="1" ht="18.75" customHeight="1">
      <c r="A68" s="26" t="s">
        <v>78</v>
      </c>
      <c r="B68" s="27">
        <f>SUM(B40:B67)</f>
        <v>22811228</v>
      </c>
      <c r="C68" s="27">
        <f>SUM(C40:C67)</f>
        <v>18895602</v>
      </c>
      <c r="D68" s="29">
        <f t="shared" si="6"/>
        <v>120.7</v>
      </c>
      <c r="E68" s="27">
        <f>SUM(E40:E67)</f>
        <v>3046432</v>
      </c>
      <c r="F68" s="27">
        <f>SUM(F40:F67)</f>
        <v>2518170</v>
      </c>
      <c r="G68" s="29">
        <f t="shared" si="7"/>
        <v>121</v>
      </c>
      <c r="H68" s="27">
        <f>SUM(H40:H67)</f>
        <v>38825161</v>
      </c>
      <c r="I68" s="27">
        <f>SUM(I40:I67)</f>
        <v>35568652</v>
      </c>
      <c r="J68" s="29">
        <f t="shared" si="8"/>
        <v>109.2</v>
      </c>
      <c r="K68" s="27">
        <f>SUM(K40:K67)</f>
        <v>64682821</v>
      </c>
      <c r="L68" s="27">
        <f>SUM(L40:L67)</f>
        <v>56982424</v>
      </c>
      <c r="M68" s="29">
        <f t="shared" si="9"/>
        <v>113.5</v>
      </c>
      <c r="N68" s="34"/>
    </row>
    <row r="69" spans="1:13" s="21" customFormat="1" ht="18" customHeight="1">
      <c r="A69" s="26" t="s">
        <v>79</v>
      </c>
      <c r="B69" s="35">
        <f>SUM(B39+B68)</f>
        <v>152734585</v>
      </c>
      <c r="C69" s="35">
        <f>SUM(C39+C68)</f>
        <v>150111620</v>
      </c>
      <c r="D69" s="29">
        <f t="shared" si="6"/>
        <v>101.7</v>
      </c>
      <c r="E69" s="35">
        <f>SUM(E39+E68)</f>
        <v>6335659</v>
      </c>
      <c r="F69" s="35">
        <f>SUM(F39+F68)</f>
        <v>5593735</v>
      </c>
      <c r="G69" s="29">
        <f>IF(OR(E69=0,F69=0),"　　－　　",ROUND(E69/F69*100,1))</f>
        <v>113.3</v>
      </c>
      <c r="H69" s="35">
        <f>SUM(H39+H68)</f>
        <v>271233156</v>
      </c>
      <c r="I69" s="35">
        <f>SUM(I39+I68)</f>
        <v>269287026</v>
      </c>
      <c r="J69" s="29">
        <f>IF(OR(H69=0,I69=0),"　　－　　",ROUND(H69/I69*100,1))</f>
        <v>100.7</v>
      </c>
      <c r="K69" s="35">
        <f>SUM(K39+K68)</f>
        <v>430303400</v>
      </c>
      <c r="L69" s="35">
        <f>SUM(L39+L68)</f>
        <v>424992381</v>
      </c>
      <c r="M69" s="29">
        <f>IF(OR(K69=0,L69=0),"　　－　　",ROUND(K69/L69*100,1))</f>
        <v>101.2</v>
      </c>
    </row>
    <row r="70" spans="1:13" s="21" customFormat="1" ht="18" customHeight="1">
      <c r="A70" s="26" t="s">
        <v>0</v>
      </c>
      <c r="B70" s="35">
        <f>SUM(B69-B67)</f>
        <v>151949934</v>
      </c>
      <c r="C70" s="35">
        <f>SUM(C69-C67)</f>
        <v>149537053</v>
      </c>
      <c r="D70" s="29">
        <f>IF(OR(B70=0,C70=0),"　　－　　",ROUND(B70/C70*100,1))</f>
        <v>101.6</v>
      </c>
      <c r="E70" s="35">
        <f>SUM(E69-E67)</f>
        <v>6110386</v>
      </c>
      <c r="F70" s="35">
        <f>SUM(F69-F67)</f>
        <v>5437058</v>
      </c>
      <c r="G70" s="29">
        <f>IF(OR(E70=0,F70=0),"　　－　　",ROUND(E70/F70*100,1))</f>
        <v>112.4</v>
      </c>
      <c r="H70" s="35">
        <f>SUM(H69-H67)</f>
        <v>254879313</v>
      </c>
      <c r="I70" s="35">
        <f>SUM(I69-I67)</f>
        <v>255980233</v>
      </c>
      <c r="J70" s="29">
        <f>IF(OR(H70=0,I70=0),"　　－　　",ROUND(H70/I70*100,1))</f>
        <v>99.6</v>
      </c>
      <c r="K70" s="35">
        <f>SUM(K69-K67)</f>
        <v>412939633</v>
      </c>
      <c r="L70" s="35">
        <f>SUM(L69-L67)</f>
        <v>410954344</v>
      </c>
      <c r="M70" s="29">
        <f>IF(OR(K70=0,L70=0),"　　－　　",ROUND(K70/L70*100,1))</f>
        <v>100.5</v>
      </c>
    </row>
    <row r="71" spans="1:13" s="21" customFormat="1" ht="16.5" customHeight="1">
      <c r="A71" s="36" t="s">
        <v>75</v>
      </c>
      <c r="B71" s="36"/>
      <c r="C71" s="36"/>
      <c r="D71" s="36"/>
      <c r="E71" s="36"/>
      <c r="F71" s="39" t="s">
        <v>76</v>
      </c>
      <c r="G71" s="38"/>
      <c r="H71" s="37"/>
      <c r="I71" s="37"/>
      <c r="J71" s="38"/>
      <c r="K71" s="37"/>
      <c r="L71" s="37"/>
      <c r="M71" s="38"/>
    </row>
    <row r="72" spans="1:14" s="21" customFormat="1" ht="17.25" customHeight="1">
      <c r="A72" s="40" t="s">
        <v>80</v>
      </c>
      <c r="B72" s="27">
        <v>25790526</v>
      </c>
      <c r="C72" s="27">
        <v>27828797</v>
      </c>
      <c r="D72" s="29">
        <f>IF(OR(B72=0,C72=0),"　　－　　",ROUND(B72/C72*100,1))</f>
        <v>92.7</v>
      </c>
      <c r="E72" s="27">
        <v>3112909</v>
      </c>
      <c r="F72" s="27">
        <v>2520981</v>
      </c>
      <c r="G72" s="29">
        <f>IF(OR(E72=0,F72=0),"　　－　　",ROUND(E72/F72*100,1))</f>
        <v>123.5</v>
      </c>
      <c r="H72" s="27">
        <v>49939188</v>
      </c>
      <c r="I72" s="27">
        <v>49416407</v>
      </c>
      <c r="J72" s="29">
        <f>IF(OR(H72=0,I72=0),"　　－　　",ROUND(H72/I72*100,1))</f>
        <v>101.1</v>
      </c>
      <c r="K72" s="41">
        <f>SUM(B72+E72+H72)</f>
        <v>78842623</v>
      </c>
      <c r="L72" s="41">
        <f>SUM(C72+F72+I72)</f>
        <v>79766185</v>
      </c>
      <c r="M72" s="29">
        <f>IF(OR(K72=0,L72=0),"　　－　　",ROUND(K72/L72*100,1))</f>
        <v>98.8</v>
      </c>
      <c r="N72" s="20"/>
    </row>
    <row r="73" spans="1:15" ht="15" customHeight="1">
      <c r="A73" s="42" t="s">
        <v>74</v>
      </c>
      <c r="N73" s="13"/>
      <c r="O73" s="13"/>
    </row>
    <row r="74" spans="1:15" ht="15" customHeight="1">
      <c r="A74" s="13"/>
      <c r="O74" s="13"/>
    </row>
    <row r="75" ht="15" customHeight="1">
      <c r="A75" s="13"/>
    </row>
    <row r="76" ht="13.5">
      <c r="A76" s="13"/>
    </row>
    <row r="77" ht="13.5">
      <c r="A77" s="13"/>
    </row>
    <row r="78" ht="13.5">
      <c r="A78" s="13"/>
    </row>
    <row r="79" ht="13.5">
      <c r="A79" s="13"/>
    </row>
    <row r="80" ht="13.5">
      <c r="A80" s="13"/>
    </row>
    <row r="81" ht="13.5">
      <c r="A81" s="13"/>
    </row>
    <row r="82" ht="13.5">
      <c r="A82" s="13"/>
    </row>
    <row r="83" ht="13.5">
      <c r="A83" s="13"/>
    </row>
    <row r="84" ht="13.5">
      <c r="A84" s="13"/>
    </row>
    <row r="85" ht="13.5">
      <c r="A85" s="13"/>
    </row>
    <row r="86" ht="13.5">
      <c r="A86" s="13"/>
    </row>
    <row r="87" ht="13.5">
      <c r="A87" s="13"/>
    </row>
    <row r="88" ht="13.5">
      <c r="A88" s="13"/>
    </row>
    <row r="89" ht="13.5">
      <c r="A89" s="13"/>
    </row>
    <row r="90" ht="13.5">
      <c r="A90" s="13"/>
    </row>
    <row r="91" ht="13.5">
      <c r="A91" s="13"/>
    </row>
    <row r="92" ht="13.5">
      <c r="A92" s="13"/>
    </row>
    <row r="93" ht="13.5">
      <c r="A93" s="13"/>
    </row>
    <row r="94" ht="13.5">
      <c r="A94" s="13"/>
    </row>
    <row r="95" ht="13.5">
      <c r="A95" s="13"/>
    </row>
    <row r="96" ht="13.5">
      <c r="A96" s="13"/>
    </row>
    <row r="97" ht="13.5">
      <c r="A97" s="13"/>
    </row>
    <row r="98" ht="13.5">
      <c r="A98" s="13"/>
    </row>
    <row r="99" ht="13.5">
      <c r="A99" s="13"/>
    </row>
    <row r="100" ht="13.5">
      <c r="A100" s="13"/>
    </row>
    <row r="101" ht="13.5">
      <c r="A101" s="13"/>
    </row>
    <row r="102" ht="13.5">
      <c r="A102" s="13"/>
    </row>
    <row r="103" ht="13.5">
      <c r="A103" s="13"/>
    </row>
    <row r="104" ht="13.5">
      <c r="A104" s="13"/>
    </row>
    <row r="105" ht="13.5">
      <c r="A105" s="13"/>
    </row>
    <row r="106" ht="13.5">
      <c r="A106" s="13"/>
    </row>
    <row r="107" ht="13.5">
      <c r="A107" s="13"/>
    </row>
    <row r="108" ht="13.5">
      <c r="A108" s="13"/>
    </row>
    <row r="109" ht="13.5">
      <c r="A109" s="13"/>
    </row>
    <row r="110" ht="13.5">
      <c r="A110" s="13"/>
    </row>
    <row r="111" ht="13.5">
      <c r="A111" s="13"/>
    </row>
    <row r="112" ht="13.5">
      <c r="A112" s="13"/>
    </row>
    <row r="113" ht="13.5">
      <c r="A113" s="13"/>
    </row>
    <row r="114" ht="13.5">
      <c r="A114" s="13"/>
    </row>
    <row r="115" ht="13.5">
      <c r="A115" s="13"/>
    </row>
    <row r="116" ht="13.5">
      <c r="A116" s="13"/>
    </row>
    <row r="117" ht="13.5">
      <c r="A117" s="13"/>
    </row>
    <row r="118" ht="13.5">
      <c r="A118" s="13"/>
    </row>
    <row r="119" ht="13.5">
      <c r="A119" s="13"/>
    </row>
    <row r="120" ht="13.5">
      <c r="A120" s="13"/>
    </row>
    <row r="121" ht="13.5">
      <c r="A121" s="13"/>
    </row>
    <row r="122" ht="13.5">
      <c r="A122" s="13"/>
    </row>
    <row r="123" ht="13.5">
      <c r="A123" s="13"/>
    </row>
    <row r="124" ht="13.5">
      <c r="A124" s="13"/>
    </row>
    <row r="125" ht="13.5">
      <c r="A125" s="13"/>
    </row>
    <row r="126" ht="13.5">
      <c r="A126" s="13"/>
    </row>
    <row r="127" ht="13.5">
      <c r="A127" s="13"/>
    </row>
    <row r="128" ht="13.5">
      <c r="A128" s="13"/>
    </row>
    <row r="129" ht="13.5">
      <c r="A129" s="13"/>
    </row>
    <row r="130" ht="13.5">
      <c r="A130" s="13"/>
    </row>
    <row r="131" ht="13.5">
      <c r="A131" s="13"/>
    </row>
    <row r="132" ht="13.5">
      <c r="A132" s="13"/>
    </row>
    <row r="133" ht="13.5">
      <c r="A133" s="13"/>
    </row>
    <row r="134" ht="13.5">
      <c r="A134" s="13"/>
    </row>
    <row r="135" ht="13.5">
      <c r="A135" s="13"/>
    </row>
    <row r="136" ht="13.5">
      <c r="A136" s="13"/>
    </row>
    <row r="137" ht="13.5">
      <c r="A137" s="13"/>
    </row>
    <row r="138" ht="13.5">
      <c r="A138" s="13"/>
    </row>
    <row r="139" ht="13.5">
      <c r="A139" s="13"/>
    </row>
    <row r="140" ht="13.5">
      <c r="A140" s="13"/>
    </row>
    <row r="141" ht="13.5">
      <c r="A141" s="13"/>
    </row>
    <row r="142" ht="13.5">
      <c r="A142" s="13"/>
    </row>
    <row r="143" ht="13.5">
      <c r="A143" s="13"/>
    </row>
    <row r="144" ht="13.5">
      <c r="A144" s="13"/>
    </row>
    <row r="145" ht="13.5">
      <c r="A145" s="13"/>
    </row>
    <row r="146" ht="13.5">
      <c r="A146" s="13"/>
    </row>
    <row r="147" ht="13.5">
      <c r="A147" s="13"/>
    </row>
    <row r="148" ht="13.5">
      <c r="A148" s="13"/>
    </row>
    <row r="149" ht="13.5">
      <c r="A149" s="13"/>
    </row>
    <row r="150" ht="13.5">
      <c r="A150" s="13"/>
    </row>
    <row r="151" ht="13.5">
      <c r="A151" s="13"/>
    </row>
    <row r="152" ht="13.5">
      <c r="A152" s="13"/>
    </row>
    <row r="153" ht="13.5">
      <c r="A153" s="13"/>
    </row>
    <row r="154" ht="13.5">
      <c r="A154" s="13"/>
    </row>
    <row r="155" ht="13.5">
      <c r="A155" s="13"/>
    </row>
    <row r="156" ht="13.5">
      <c r="A156" s="13"/>
    </row>
    <row r="157" ht="13.5">
      <c r="A157" s="13"/>
    </row>
    <row r="158" ht="13.5">
      <c r="A158" s="13"/>
    </row>
    <row r="159" ht="13.5">
      <c r="A159" s="13"/>
    </row>
    <row r="160" ht="13.5">
      <c r="A160" s="13"/>
    </row>
    <row r="161" ht="13.5">
      <c r="A161" s="13"/>
    </row>
    <row r="162" ht="13.5">
      <c r="A162" s="13"/>
    </row>
  </sheetData>
  <sheetProtection/>
  <mergeCells count="6">
    <mergeCell ref="A71:E71"/>
    <mergeCell ref="B2:D2"/>
    <mergeCell ref="E2:G2"/>
    <mergeCell ref="H2:J2"/>
    <mergeCell ref="K2:M2"/>
    <mergeCell ref="A2:A3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　　綾子</dc:creator>
  <cp:keywords/>
  <dc:description/>
  <cp:lastModifiedBy>Yoshiro Ishihara</cp:lastModifiedBy>
  <cp:lastPrinted>2010-06-04T02:02:31Z</cp:lastPrinted>
  <dcterms:created xsi:type="dcterms:W3CDTF">1997-10-28T08:04:29Z</dcterms:created>
  <dcterms:modified xsi:type="dcterms:W3CDTF">2010-06-15T04:59:04Z</dcterms:modified>
  <cp:category/>
  <cp:version/>
  <cp:contentType/>
  <cp:contentStatus/>
</cp:coreProperties>
</file>