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6" windowWidth="16920" windowHeight="16100" activeTab="0"/>
  </bookViews>
  <sheets>
    <sheet name="1012" sheetId="1" r:id="rId1"/>
  </sheets>
  <definedNames>
    <definedName name="_xlnm.Print_Area" localSheetId="0">'1012'!$A$1:$M$75</definedName>
  </definedNames>
  <calcPr fullCalcOnLoad="1"/>
</workbook>
</file>

<file path=xl/sharedStrings.xml><?xml version="1.0" encoding="utf-8"?>
<sst xmlns="http://schemas.openxmlformats.org/spreadsheetml/2006/main" count="91" uniqueCount="84">
  <si>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</si>
  <si>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</si>
  <si>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</si>
  <si>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</si>
  <si>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</si>
  <si>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</si>
  <si>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</si>
  <si>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</si>
  <si>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</si>
  <si>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</si>
  <si>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</si>
  <si>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</si>
  <si>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</si>
  <si>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</si>
  <si>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</si>
  <si>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</si>
  <si>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</si>
  <si>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</si>
  <si>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</si>
  <si>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楽天トラベルを除く60社の合計</t>
  </si>
  <si>
    <t>※※楽天トラベルは平成22年4月分より追加</t>
  </si>
  <si>
    <t>楽天トラベル(株)</t>
  </si>
  <si>
    <t>合　　　　　　　　　計</t>
  </si>
  <si>
    <t>ジェイテービー（１４社計）</t>
  </si>
  <si>
    <t>会　　　　　　社　　　　　　名</t>
  </si>
  <si>
    <t>取　扱　額</t>
  </si>
  <si>
    <t>前年同月取</t>
  </si>
  <si>
    <t>前年同</t>
  </si>
  <si>
    <t>※(株)阪急阪神ビジネストラベルは平成22年4月に阪神航空(株)から名称変更</t>
  </si>
  <si>
    <t>ＪＴＢグループ１４社計のうち、株式会社ジェイティービーの１４社内取引を相殺したもの。</t>
  </si>
  <si>
    <t>海外旅行</t>
  </si>
  <si>
    <t>外国人旅行</t>
  </si>
  <si>
    <t>国内旅行</t>
  </si>
  <si>
    <t>合計</t>
  </si>
  <si>
    <t>※※※(株)ジャルセールス西日本、(株)ジャルセールス北海道は平成２２年１０月に(株)ジャルセールスに統合されたため、本月・前年同月共に統合した数値を算出</t>
  </si>
  <si>
    <t>（単位：千円）</t>
  </si>
  <si>
    <t>JTBビジネストラベルソリューションズ</t>
  </si>
  <si>
    <t>小　　　　　　　　　計</t>
  </si>
  <si>
    <t>2010年12月主要旅行業者の旅行取扱状況速報</t>
  </si>
  <si>
    <t>前年比</t>
  </si>
  <si>
    <t>2010年12月</t>
  </si>
  <si>
    <t>2009年12月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</si>
  <si>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</si>
  <si>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</si>
  <si>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</si>
  <si>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</si>
  <si>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</si>
  <si>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</si>
  <si>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</si>
  <si>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</si>
  <si>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</si>
  <si>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</si>
  <si>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</si>
  <si>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</si>
  <si>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</si>
  <si>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</si>
  <si>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</si>
  <si>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</si>
  <si>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</si>
  <si>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</si>
  <si>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</si>
  <si>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</si>
  <si>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</si>
  <si>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</si>
  <si>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</si>
  <si>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</si>
  <si>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</si>
  <si>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</si>
  <si>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</si>
  <si>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</si>
  <si>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</si>
  <si>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</si>
  <si>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</si>
  <si>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</si>
  <si>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</si>
  <si>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</si>
  <si>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</si>
  <si>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</si>
  <si>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</si>
  <si>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</si>
  <si>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</si>
  <si>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ＪＴＢ大阪</t>
  </si>
  <si>
    <t>京王観光</t>
  </si>
  <si>
    <t>沖縄ツーリスト</t>
  </si>
</sst>
</file>

<file path=xl/styles.xml><?xml version="1.0" encoding="utf-8"?>
<styleSheet xmlns="http://schemas.openxmlformats.org/spreadsheetml/2006/main">
  <numFmts count="36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0.0%"/>
    <numFmt numFmtId="178" formatCode="#,##0;&quot;△ &quot;#,##0"/>
    <numFmt numFmtId="179" formatCode="0.0;&quot;△ &quot;0.0"/>
    <numFmt numFmtId="180" formatCode="#,##0.0;&quot;▲ &quot;#,##0.0"/>
    <numFmt numFmtId="181" formatCode="#,##0;&quot;▲ &quot;#,##0"/>
    <numFmt numFmtId="182" formatCode="0.0;&quot;▲ &quot;0.0"/>
    <numFmt numFmtId="183" formatCode="0.0_ "/>
    <numFmt numFmtId="184" formatCode="#,###&quot;※&quot;"/>
    <numFmt numFmtId="185" formatCode="0_);[Red]\(0\)"/>
    <numFmt numFmtId="186" formatCode="0_ ;[Red]\-0\ "/>
    <numFmt numFmtId="187" formatCode="#,##0_ ;[Red]\-#,##0\ "/>
    <numFmt numFmtId="188" formatCode="#,##0;[Red]#,##0"/>
    <numFmt numFmtId="189" formatCode="0_ "/>
    <numFmt numFmtId="190" formatCode="#,##0_ "/>
    <numFmt numFmtId="191" formatCode="#,##0;[Red]\-#,##0"/>
  </numFmts>
  <fonts count="3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平成角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ill="0" applyBorder="0" applyAlignment="0" applyProtection="0"/>
    <xf numFmtId="43" fontId="34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34" fillId="0" borderId="0" applyFill="0" applyBorder="0" applyAlignment="0" applyProtection="0"/>
    <xf numFmtId="44" fontId="34" fillId="0" borderId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5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7" borderId="1" applyNumberFormat="0" applyAlignment="0" applyProtection="0"/>
    <xf numFmtId="0" fontId="13" fillId="38" borderId="1" applyNumberFormat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0" fillId="9" borderId="2" applyNumberFormat="0" applyFont="0" applyAlignment="0" applyProtection="0"/>
    <xf numFmtId="0" fontId="0" fillId="10" borderId="2" applyNumberFormat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6" fillId="12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8" borderId="5" applyNumberFormat="0" applyAlignment="0" applyProtection="0"/>
    <xf numFmtId="0" fontId="16" fillId="17" borderId="5" applyNumberFormat="0" applyAlignment="0" applyProtection="0"/>
    <xf numFmtId="0" fontId="17" fillId="39" borderId="6" applyNumberFormat="0" applyAlignment="0" applyProtection="0"/>
    <xf numFmtId="0" fontId="17" fillId="40" borderId="6" applyNumberFormat="0" applyAlignment="0" applyProtection="0"/>
    <xf numFmtId="0" fontId="17" fillId="40" borderId="6" applyNumberFormat="0" applyAlignment="0" applyProtection="0"/>
    <xf numFmtId="0" fontId="17" fillId="41" borderId="6" applyNumberFormat="0" applyAlignment="0" applyProtection="0"/>
    <xf numFmtId="0" fontId="17" fillId="40" borderId="6" applyNumberForma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2" borderId="0" applyNumberFormat="0" applyBorder="0" applyAlignment="0" applyProtection="0"/>
    <xf numFmtId="0" fontId="18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8" applyNumberFormat="0" applyFill="0" applyAlignment="0" applyProtection="0"/>
    <xf numFmtId="0" fontId="21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1" applyNumberFormat="0" applyFill="0" applyAlignment="0" applyProtection="0"/>
    <xf numFmtId="0" fontId="22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39" borderId="5" applyNumberFormat="0" applyAlignment="0" applyProtection="0"/>
    <xf numFmtId="0" fontId="33" fillId="40" borderId="5" applyNumberFormat="0" applyAlignment="0" applyProtection="0"/>
    <xf numFmtId="0" fontId="33" fillId="40" borderId="5" applyNumberFormat="0" applyAlignment="0" applyProtection="0"/>
    <xf numFmtId="0" fontId="33" fillId="41" borderId="5" applyNumberFormat="0" applyAlignment="0" applyProtection="0"/>
    <xf numFmtId="0" fontId="33" fillId="40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</cellStyleXfs>
  <cellXfs count="45">
    <xf numFmtId="0" fontId="0" fillId="0" borderId="0" xfId="0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shrinkToFit="1"/>
    </xf>
    <xf numFmtId="0" fontId="9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40" borderId="24" xfId="0" applyFont="1" applyFill="1" applyBorder="1" applyAlignment="1" applyProtection="1">
      <alignment/>
      <protection/>
    </xf>
    <xf numFmtId="38" fontId="6" fillId="40" borderId="25" xfId="100" applyFont="1" applyFill="1" applyBorder="1" applyAlignment="1" applyProtection="1">
      <alignment/>
      <protection locked="0"/>
    </xf>
    <xf numFmtId="176" fontId="6" fillId="40" borderId="23" xfId="0" applyNumberFormat="1" applyFont="1" applyFill="1" applyBorder="1" applyAlignment="1">
      <alignment/>
    </xf>
    <xf numFmtId="176" fontId="6" fillId="40" borderId="26" xfId="0" applyNumberFormat="1" applyFont="1" applyFill="1" applyBorder="1" applyAlignment="1">
      <alignment/>
    </xf>
    <xf numFmtId="38" fontId="6" fillId="40" borderId="23" xfId="100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6" fillId="40" borderId="0" xfId="0" applyFont="1" applyFill="1" applyAlignment="1">
      <alignment/>
    </xf>
    <xf numFmtId="38" fontId="6" fillId="40" borderId="26" xfId="100" applyFont="1" applyFill="1" applyBorder="1" applyAlignment="1" applyProtection="1">
      <alignment/>
      <protection locked="0"/>
    </xf>
    <xf numFmtId="38" fontId="6" fillId="40" borderId="24" xfId="100" applyFont="1" applyFill="1" applyBorder="1" applyAlignment="1">
      <alignment/>
    </xf>
    <xf numFmtId="176" fontId="6" fillId="40" borderId="24" xfId="0" applyNumberFormat="1" applyFont="1" applyFill="1" applyBorder="1" applyAlignment="1">
      <alignment/>
    </xf>
    <xf numFmtId="0" fontId="6" fillId="40" borderId="24" xfId="0" applyFont="1" applyFill="1" applyBorder="1" applyAlignment="1" applyProtection="1">
      <alignment shrinkToFit="1"/>
      <protection/>
    </xf>
    <xf numFmtId="0" fontId="6" fillId="40" borderId="24" xfId="0" applyFont="1" applyFill="1" applyBorder="1" applyAlignment="1">
      <alignment/>
    </xf>
    <xf numFmtId="38" fontId="6" fillId="40" borderId="24" xfId="100" applyFont="1" applyFill="1" applyBorder="1" applyAlignment="1" applyProtection="1">
      <alignment/>
      <protection locked="0"/>
    </xf>
    <xf numFmtId="0" fontId="6" fillId="40" borderId="26" xfId="0" applyFont="1" applyFill="1" applyBorder="1" applyAlignment="1" applyProtection="1">
      <alignment/>
      <protection/>
    </xf>
    <xf numFmtId="0" fontId="6" fillId="40" borderId="21" xfId="0" applyFont="1" applyFill="1" applyBorder="1" applyAlignment="1">
      <alignment horizontal="center"/>
    </xf>
    <xf numFmtId="38" fontId="6" fillId="40" borderId="21" xfId="100" applyFont="1" applyFill="1" applyBorder="1" applyAlignment="1">
      <alignment/>
    </xf>
    <xf numFmtId="38" fontId="6" fillId="40" borderId="27" xfId="100" applyFont="1" applyFill="1" applyBorder="1" applyAlignment="1">
      <alignment/>
    </xf>
    <xf numFmtId="176" fontId="6" fillId="40" borderId="21" xfId="0" applyNumberFormat="1" applyFont="1" applyFill="1" applyBorder="1" applyAlignment="1">
      <alignment/>
    </xf>
    <xf numFmtId="0" fontId="6" fillId="40" borderId="28" xfId="0" applyFont="1" applyFill="1" applyBorder="1" applyAlignment="1" applyProtection="1">
      <alignment/>
      <protection/>
    </xf>
    <xf numFmtId="176" fontId="6" fillId="40" borderId="28" xfId="0" applyNumberFormat="1" applyFont="1" applyFill="1" applyBorder="1" applyAlignment="1">
      <alignment/>
    </xf>
    <xf numFmtId="0" fontId="6" fillId="40" borderId="26" xfId="0" applyFont="1" applyFill="1" applyBorder="1" applyAlignment="1">
      <alignment/>
    </xf>
    <xf numFmtId="38" fontId="6" fillId="40" borderId="21" xfId="100" applyFont="1" applyFill="1" applyBorder="1" applyAlignment="1" applyProtection="1">
      <alignment/>
      <protection locked="0"/>
    </xf>
    <xf numFmtId="38" fontId="6" fillId="40" borderId="0" xfId="100" applyFont="1" applyFill="1" applyBorder="1" applyAlignment="1" applyProtection="1">
      <alignment/>
      <protection locked="0"/>
    </xf>
    <xf numFmtId="176" fontId="6" fillId="4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wrapText="1"/>
    </xf>
    <xf numFmtId="0" fontId="6" fillId="40" borderId="21" xfId="0" applyFont="1" applyFill="1" applyBorder="1" applyAlignment="1" applyProtection="1">
      <alignment/>
      <protection/>
    </xf>
    <xf numFmtId="38" fontId="6" fillId="40" borderId="21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5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</cellXfs>
  <cellStyles count="202">
    <cellStyle name="Normal" xfId="0"/>
    <cellStyle name="20% - アクセント 1" xfId="15"/>
    <cellStyle name="20% - アクセント 1_1001.xls" xfId="16"/>
    <cellStyle name="20% - アクセント 1_1002.xls" xfId="17"/>
    <cellStyle name="20% - アクセント 1_1004.xls" xfId="18"/>
    <cellStyle name="20% - アクセント 1_1005.xls" xfId="19"/>
    <cellStyle name="20% - アクセント 2" xfId="20"/>
    <cellStyle name="20% - アクセント 2_1001.xls" xfId="21"/>
    <cellStyle name="20% - アクセント 2_1002.xls" xfId="22"/>
    <cellStyle name="20% - アクセント 2_1004.xls" xfId="23"/>
    <cellStyle name="20% - アクセント 2_1005.xls" xfId="24"/>
    <cellStyle name="20% - アクセント 3" xfId="25"/>
    <cellStyle name="20% - アクセント 3_1001.xls" xfId="26"/>
    <cellStyle name="20% - アクセント 3_1002.xls" xfId="27"/>
    <cellStyle name="20% - アクセント 3_1004.xls" xfId="28"/>
    <cellStyle name="20% - アクセント 3_1005.xls" xfId="29"/>
    <cellStyle name="20% - アクセント 4" xfId="30"/>
    <cellStyle name="20% - アクセント 4_1001.xls" xfId="31"/>
    <cellStyle name="20% - アクセント 4_1002.xls" xfId="32"/>
    <cellStyle name="20% - アクセント 4_1004.xls" xfId="33"/>
    <cellStyle name="20% - アクセント 4_1005.xls" xfId="34"/>
    <cellStyle name="20% - アクセント 5" xfId="35"/>
    <cellStyle name="20% - アクセント 5_1004.xls" xfId="36"/>
    <cellStyle name="20% - アクセント 6" xfId="37"/>
    <cellStyle name="20% - アクセント 6_1001.xls" xfId="38"/>
    <cellStyle name="20% - アクセント 6_1002.xls" xfId="39"/>
    <cellStyle name="20% - アクセント 6_1004.xls" xfId="40"/>
    <cellStyle name="20% - アクセント 6_1005.xls" xfId="41"/>
    <cellStyle name="40% - アクセント 1" xfId="42"/>
    <cellStyle name="40% - アクセント 1_1001.xls" xfId="43"/>
    <cellStyle name="40% - アクセント 1_1002.xls" xfId="44"/>
    <cellStyle name="40% - アクセント 1_1004.xls" xfId="45"/>
    <cellStyle name="40% - アクセント 1_1005.xls" xfId="46"/>
    <cellStyle name="40% - アクセント 2" xfId="47"/>
    <cellStyle name="40% - アクセント 2_1004.xls" xfId="48"/>
    <cellStyle name="40% - アクセント 3" xfId="49"/>
    <cellStyle name="40% - アクセント 3_1001.xls" xfId="50"/>
    <cellStyle name="40% - アクセント 3_1002.xls" xfId="51"/>
    <cellStyle name="40% - アクセント 3_1004.xls" xfId="52"/>
    <cellStyle name="40% - アクセント 3_1005.xls" xfId="53"/>
    <cellStyle name="40% - アクセント 4" xfId="54"/>
    <cellStyle name="40% - アクセント 4_1001.xls" xfId="55"/>
    <cellStyle name="40% - アクセント 4_1002.xls" xfId="56"/>
    <cellStyle name="40% - アクセント 4_1004.xls" xfId="57"/>
    <cellStyle name="40% - アクセント 4_1005.xls" xfId="58"/>
    <cellStyle name="40% - アクセント 5" xfId="59"/>
    <cellStyle name="40% - アクセント 5_1001.xls" xfId="60"/>
    <cellStyle name="40% - アクセント 5_1002.xls" xfId="61"/>
    <cellStyle name="40% - アクセント 5_1004.xls" xfId="62"/>
    <cellStyle name="40% - アクセント 5_1005.xls" xfId="63"/>
    <cellStyle name="40% - アクセント 6" xfId="64"/>
    <cellStyle name="40% - アクセント 6_1001.xls" xfId="65"/>
    <cellStyle name="40% - アクセント 6_1002.xls" xfId="66"/>
    <cellStyle name="40% - アクセント 6_1004.xls" xfId="67"/>
    <cellStyle name="40% - アクセント 6_1005.xls" xfId="68"/>
    <cellStyle name="60% - アクセント 1" xfId="69"/>
    <cellStyle name="60% - アクセント 1_1001.xls" xfId="70"/>
    <cellStyle name="60% - アクセント 1_1002.xls" xfId="71"/>
    <cellStyle name="60% - アクセント 1_1004.xls" xfId="72"/>
    <cellStyle name="60% - アクセント 1_1005.xls" xfId="73"/>
    <cellStyle name="60% - アクセント 2" xfId="74"/>
    <cellStyle name="60% - アクセント 2_1001.xls" xfId="75"/>
    <cellStyle name="60% - アクセント 2_1002.xls" xfId="76"/>
    <cellStyle name="60% - アクセント 2_1004.xls" xfId="77"/>
    <cellStyle name="60% - アクセント 2_1005.xls" xfId="78"/>
    <cellStyle name="60% - アクセント 3" xfId="79"/>
    <cellStyle name="60% - アクセント 3_1001.xls" xfId="80"/>
    <cellStyle name="60% - アクセント 3_1002.xls" xfId="81"/>
    <cellStyle name="60% - アクセント 3_1004.xls" xfId="82"/>
    <cellStyle name="60% - アクセント 3_1005.xls" xfId="83"/>
    <cellStyle name="60% - アクセント 4" xfId="84"/>
    <cellStyle name="60% - アクセント 4_1001.xls" xfId="85"/>
    <cellStyle name="60% - アクセント 4_1002.xls" xfId="86"/>
    <cellStyle name="60% - アクセント 4_1004.xls" xfId="87"/>
    <cellStyle name="60% - アクセント 4_1005.xls" xfId="88"/>
    <cellStyle name="60% - アクセント 5" xfId="89"/>
    <cellStyle name="60% - アクセント 5_1001.xls" xfId="90"/>
    <cellStyle name="60% - アクセント 5_1002.xls" xfId="91"/>
    <cellStyle name="60% - アクセント 5_1004.xls" xfId="92"/>
    <cellStyle name="60% - アクセント 5_1005.xls" xfId="93"/>
    <cellStyle name="60% - アクセント 6" xfId="94"/>
    <cellStyle name="60% - アクセント 6_1001.xls" xfId="95"/>
    <cellStyle name="60% - アクセント 6_1002.xls" xfId="96"/>
    <cellStyle name="60% - アクセント 6_1004.xls" xfId="97"/>
    <cellStyle name="60% - アクセント 6_1005.xls" xfId="98"/>
    <cellStyle name="Comma" xfId="99"/>
    <cellStyle name="Comma [0]" xfId="100"/>
    <cellStyle name="Comma [0]_1004.xls" xfId="101"/>
    <cellStyle name="Comma_1004.xls" xfId="102"/>
    <cellStyle name="Currency" xfId="103"/>
    <cellStyle name="Currency [0]" xfId="104"/>
    <cellStyle name="Currency [0]_1004.xls" xfId="105"/>
    <cellStyle name="Currency_1004.xls" xfId="106"/>
    <cellStyle name="Followed Hyperlink" xfId="107"/>
    <cellStyle name="Followed Hyperlink_1001.xls" xfId="108"/>
    <cellStyle name="Followed Hyperlink_1002.xls" xfId="109"/>
    <cellStyle name="Followed Hyperlink_1003.xls" xfId="110"/>
    <cellStyle name="Followed Hyperlink_1005.xls" xfId="111"/>
    <cellStyle name="Followed Hyperlink_1008.xls" xfId="112"/>
    <cellStyle name="Followed Hyperlink_1010.xls" xfId="113"/>
    <cellStyle name="Hyperlink" xfId="114"/>
    <cellStyle name="Normal_1003.xls" xfId="115"/>
    <cellStyle name="Percent" xfId="116"/>
    <cellStyle name="Percent_1004.xls" xfId="117"/>
    <cellStyle name="アクセント 1" xfId="118"/>
    <cellStyle name="アクセント 1_1001.xls" xfId="119"/>
    <cellStyle name="アクセント 1_1002.xls" xfId="120"/>
    <cellStyle name="アクセント 1_1004.xls" xfId="121"/>
    <cellStyle name="アクセント 1_1005.xls" xfId="122"/>
    <cellStyle name="アクセント 2" xfId="123"/>
    <cellStyle name="アクセント 2_1001.xls" xfId="124"/>
    <cellStyle name="アクセント 2_1002.xls" xfId="125"/>
    <cellStyle name="アクセント 2_1004.xls" xfId="126"/>
    <cellStyle name="アクセント 2_1005.xls" xfId="127"/>
    <cellStyle name="アクセント 3" xfId="128"/>
    <cellStyle name="アクセント 3_1001.xls" xfId="129"/>
    <cellStyle name="アクセント 3_1002.xls" xfId="130"/>
    <cellStyle name="アクセント 3_1004.xls" xfId="131"/>
    <cellStyle name="アクセント 3_1005.xls" xfId="132"/>
    <cellStyle name="アクセント 4" xfId="133"/>
    <cellStyle name="アクセント 4_1001.xls" xfId="134"/>
    <cellStyle name="アクセント 4_1002.xls" xfId="135"/>
    <cellStyle name="アクセント 4_1004.xls" xfId="136"/>
    <cellStyle name="アクセント 4_1005.xls" xfId="137"/>
    <cellStyle name="アクセント 5" xfId="138"/>
    <cellStyle name="アクセント 5_1004.xls" xfId="139"/>
    <cellStyle name="アクセント 6" xfId="140"/>
    <cellStyle name="アクセント 6_1001.xls" xfId="141"/>
    <cellStyle name="アクセント 6_1002.xls" xfId="142"/>
    <cellStyle name="アクセント 6_1004.xls" xfId="143"/>
    <cellStyle name="アクセント 6_1005.xls" xfId="144"/>
    <cellStyle name="タイトル" xfId="145"/>
    <cellStyle name="タイトル_1001.xls" xfId="146"/>
    <cellStyle name="タイトル_1002.xls" xfId="147"/>
    <cellStyle name="タイトル_1004.xls" xfId="148"/>
    <cellStyle name="タイトル_1005.xls" xfId="149"/>
    <cellStyle name="チェック セル" xfId="150"/>
    <cellStyle name="チェック セル_1004.xls" xfId="151"/>
    <cellStyle name="どちらでもない" xfId="152"/>
    <cellStyle name="どちらでもない_1001.xls" xfId="153"/>
    <cellStyle name="どちらでもない_1002.xls" xfId="154"/>
    <cellStyle name="どちらでもない_1004.xls" xfId="155"/>
    <cellStyle name="どちらでもない_1005.xls" xfId="156"/>
    <cellStyle name="メモ" xfId="157"/>
    <cellStyle name="メモ_1004.xls" xfId="158"/>
    <cellStyle name="リンク セル" xfId="159"/>
    <cellStyle name="リンク セル_1001.xls" xfId="160"/>
    <cellStyle name="リンク セル_1002.xls" xfId="161"/>
    <cellStyle name="リンク セル_1004.xls" xfId="162"/>
    <cellStyle name="リンク セル_1005.xls" xfId="163"/>
    <cellStyle name="入力" xfId="164"/>
    <cellStyle name="入力_1001.xls" xfId="165"/>
    <cellStyle name="入力_1002.xls" xfId="166"/>
    <cellStyle name="入力_1004.xls" xfId="167"/>
    <cellStyle name="入力_1005.xls" xfId="168"/>
    <cellStyle name="出力" xfId="169"/>
    <cellStyle name="出力_1001.xls" xfId="170"/>
    <cellStyle name="出力_1002.xls" xfId="171"/>
    <cellStyle name="出力_1004.xls" xfId="172"/>
    <cellStyle name="出力_1005.xls" xfId="173"/>
    <cellStyle name="悪い" xfId="174"/>
    <cellStyle name="悪い_1001.xls" xfId="175"/>
    <cellStyle name="悪い_1002.xls" xfId="176"/>
    <cellStyle name="悪い_1004.xls" xfId="177"/>
    <cellStyle name="悪い_1005.xls" xfId="178"/>
    <cellStyle name="良い" xfId="179"/>
    <cellStyle name="良い_1001.xls" xfId="180"/>
    <cellStyle name="良い_1002.xls" xfId="181"/>
    <cellStyle name="良い_1004.xls" xfId="182"/>
    <cellStyle name="良い_1005.xls" xfId="183"/>
    <cellStyle name="見出し 1" xfId="184"/>
    <cellStyle name="見出し 1_1001.xls" xfId="185"/>
    <cellStyle name="見出し 1_1002.xls" xfId="186"/>
    <cellStyle name="見出し 1_1004.xls" xfId="187"/>
    <cellStyle name="見出し 1_1005.xls" xfId="188"/>
    <cellStyle name="見出し 2" xfId="189"/>
    <cellStyle name="見出し 2_1001.xls" xfId="190"/>
    <cellStyle name="見出し 2_1002.xls" xfId="191"/>
    <cellStyle name="見出し 2_1004.xls" xfId="192"/>
    <cellStyle name="見出し 2_1005.xls" xfId="193"/>
    <cellStyle name="見出し 3" xfId="194"/>
    <cellStyle name="見出し 3_1001.xls" xfId="195"/>
    <cellStyle name="見出し 3_1002.xls" xfId="196"/>
    <cellStyle name="見出し 3_1004.xls" xfId="197"/>
    <cellStyle name="見出し 3_1005.xls" xfId="198"/>
    <cellStyle name="見出し 4" xfId="199"/>
    <cellStyle name="見出し 4_1001.xls" xfId="200"/>
    <cellStyle name="見出し 4_1002.xls" xfId="201"/>
    <cellStyle name="見出し 4_1004.xls" xfId="202"/>
    <cellStyle name="見出し 4_1005.xls" xfId="203"/>
    <cellStyle name="計算" xfId="204"/>
    <cellStyle name="計算_1001.xls" xfId="205"/>
    <cellStyle name="計算_1002.xls" xfId="206"/>
    <cellStyle name="計算_1004.xls" xfId="207"/>
    <cellStyle name="計算_1005.xls" xfId="208"/>
    <cellStyle name="説明文" xfId="209"/>
    <cellStyle name="警告文" xfId="210"/>
    <cellStyle name="集計" xfId="211"/>
    <cellStyle name="集計_1001.xls" xfId="212"/>
    <cellStyle name="集計_1002.xls" xfId="213"/>
    <cellStyle name="集計_1004.xls" xfId="214"/>
    <cellStyle name="集計_1005.xls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8.875" defaultRowHeight="13.5"/>
  <cols>
    <col min="1" max="1" width="32.125" style="6" customWidth="1"/>
    <col min="2" max="3" width="14.875" style="6" customWidth="1"/>
    <col min="4" max="4" width="7.875" style="6" customWidth="1"/>
    <col min="5" max="6" width="14.875" style="6" customWidth="1"/>
    <col min="7" max="7" width="8.00390625" style="6" customWidth="1"/>
    <col min="8" max="9" width="14.875" style="6" customWidth="1"/>
    <col min="10" max="10" width="8.00390625" style="6" customWidth="1"/>
    <col min="11" max="12" width="14.875" style="6" customWidth="1"/>
    <col min="13" max="13" width="8.125" style="6" customWidth="1"/>
    <col min="14" max="14" width="3.50390625" style="6" customWidth="1"/>
    <col min="15" max="16384" width="8.875" style="6" customWidth="1"/>
  </cols>
  <sheetData>
    <row r="1" spans="1:13" ht="21.7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 t="s">
        <v>35</v>
      </c>
    </row>
    <row r="2" spans="1:14" ht="16.5" customHeight="1">
      <c r="A2" s="41" t="s">
        <v>24</v>
      </c>
      <c r="B2" s="43" t="s">
        <v>30</v>
      </c>
      <c r="C2" s="39"/>
      <c r="D2" s="44"/>
      <c r="E2" s="43" t="s">
        <v>31</v>
      </c>
      <c r="F2" s="39"/>
      <c r="G2" s="44"/>
      <c r="H2" s="43" t="s">
        <v>32</v>
      </c>
      <c r="I2" s="39"/>
      <c r="J2" s="44"/>
      <c r="K2" s="43" t="s">
        <v>33</v>
      </c>
      <c r="L2" s="39"/>
      <c r="M2" s="44"/>
      <c r="N2" s="7"/>
    </row>
    <row r="3" spans="1:14" ht="16.5" customHeight="1">
      <c r="A3" s="40"/>
      <c r="B3" s="1" t="s">
        <v>40</v>
      </c>
      <c r="C3" s="2" t="s">
        <v>41</v>
      </c>
      <c r="D3" s="1" t="s">
        <v>39</v>
      </c>
      <c r="E3" s="1" t="s">
        <v>40</v>
      </c>
      <c r="F3" s="2" t="s">
        <v>41</v>
      </c>
      <c r="G3" s="3" t="s">
        <v>39</v>
      </c>
      <c r="H3" s="1" t="s">
        <v>40</v>
      </c>
      <c r="I3" s="2" t="s">
        <v>41</v>
      </c>
      <c r="J3" s="1" t="s">
        <v>39</v>
      </c>
      <c r="K3" s="8" t="s">
        <v>25</v>
      </c>
      <c r="L3" s="8" t="s">
        <v>26</v>
      </c>
      <c r="M3" s="8" t="s">
        <v>27</v>
      </c>
      <c r="N3" s="7"/>
    </row>
    <row r="4" spans="1:14" s="15" customFormat="1" ht="16.5" customHeight="1">
      <c r="A4" s="9" t="s">
        <v>42</v>
      </c>
      <c r="B4" s="10">
        <v>995266</v>
      </c>
      <c r="C4" s="10">
        <v>1109866</v>
      </c>
      <c r="D4" s="11">
        <f aca="true" t="shared" si="0" ref="D4:D39">IF(OR(B4=0,C4=0),"　　－　　",ROUND(B4/C4*100,1))</f>
        <v>89.7</v>
      </c>
      <c r="E4" s="10">
        <v>100</v>
      </c>
      <c r="F4" s="10">
        <v>48</v>
      </c>
      <c r="G4" s="12">
        <f aca="true" t="shared" si="1" ref="G4:G39">IF(OR(E4=0,F4=0),"　　－　　",ROUND(E4/F4*100,1))</f>
        <v>208.3</v>
      </c>
      <c r="H4" s="10">
        <v>56450580</v>
      </c>
      <c r="I4" s="10">
        <v>55224992</v>
      </c>
      <c r="J4" s="11">
        <f aca="true" t="shared" si="2" ref="J4:J39">IF(OR(H4=0,I4=0),"　　－　　",ROUND(H4/I4*100,1))</f>
        <v>102.2</v>
      </c>
      <c r="K4" s="13">
        <f>+B4+E4+H4</f>
        <v>57445946</v>
      </c>
      <c r="L4" s="13">
        <f aca="true" t="shared" si="3" ref="K4:L38">+C4+F4+I4</f>
        <v>56334906</v>
      </c>
      <c r="M4" s="11">
        <f aca="true" t="shared" si="4" ref="M4:M39">IF(OR(K4=0,L4=0),"　　－　　",ROUND(K4/L4*100,1))</f>
        <v>102</v>
      </c>
      <c r="N4" s="14"/>
    </row>
    <row r="5" spans="1:14" s="15" customFormat="1" ht="16.5" customHeight="1">
      <c r="A5" s="9" t="s">
        <v>43</v>
      </c>
      <c r="B5" s="16">
        <v>11247892</v>
      </c>
      <c r="C5" s="16">
        <v>10150664</v>
      </c>
      <c r="D5" s="12">
        <f t="shared" si="0"/>
        <v>110.8</v>
      </c>
      <c r="E5" s="16">
        <v>956190</v>
      </c>
      <c r="F5" s="16">
        <v>1044414</v>
      </c>
      <c r="G5" s="12">
        <f t="shared" si="1"/>
        <v>91.6</v>
      </c>
      <c r="H5" s="16">
        <v>19834602</v>
      </c>
      <c r="I5" s="16">
        <v>19776039</v>
      </c>
      <c r="J5" s="12">
        <f t="shared" si="2"/>
        <v>100.3</v>
      </c>
      <c r="K5" s="17">
        <f t="shared" si="3"/>
        <v>32038684</v>
      </c>
      <c r="L5" s="17">
        <f t="shared" si="3"/>
        <v>30971117</v>
      </c>
      <c r="M5" s="18">
        <f t="shared" si="4"/>
        <v>103.4</v>
      </c>
      <c r="N5" s="14"/>
    </row>
    <row r="6" spans="1:14" s="15" customFormat="1" ht="16.5" customHeight="1">
      <c r="A6" s="9" t="s">
        <v>44</v>
      </c>
      <c r="B6" s="16">
        <v>10541281</v>
      </c>
      <c r="C6" s="16">
        <v>8106276</v>
      </c>
      <c r="D6" s="12">
        <f t="shared" si="0"/>
        <v>130</v>
      </c>
      <c r="E6" s="16">
        <v>610754</v>
      </c>
      <c r="F6" s="16">
        <v>370290</v>
      </c>
      <c r="G6" s="12">
        <f t="shared" si="1"/>
        <v>164.9</v>
      </c>
      <c r="H6" s="16">
        <v>17208851</v>
      </c>
      <c r="I6" s="16">
        <v>16492894</v>
      </c>
      <c r="J6" s="12">
        <f t="shared" si="2"/>
        <v>104.3</v>
      </c>
      <c r="K6" s="17">
        <f t="shared" si="3"/>
        <v>28360886</v>
      </c>
      <c r="L6" s="17">
        <f t="shared" si="3"/>
        <v>24969460</v>
      </c>
      <c r="M6" s="18">
        <f t="shared" si="4"/>
        <v>113.6</v>
      </c>
      <c r="N6" s="14"/>
    </row>
    <row r="7" spans="1:14" s="15" customFormat="1" ht="16.5" customHeight="1">
      <c r="A7" s="9" t="s">
        <v>45</v>
      </c>
      <c r="B7" s="16">
        <v>15224582</v>
      </c>
      <c r="C7" s="16">
        <v>15348901</v>
      </c>
      <c r="D7" s="12">
        <f t="shared" si="0"/>
        <v>99.2</v>
      </c>
      <c r="E7" s="16">
        <v>6420</v>
      </c>
      <c r="F7" s="16">
        <v>8154</v>
      </c>
      <c r="G7" s="12">
        <f>IF(OR(E7=0,F7=0),"　　－　　",ROUND(E7/F7*100,1))</f>
        <v>78.7</v>
      </c>
      <c r="H7" s="16">
        <v>7116215</v>
      </c>
      <c r="I7" s="16">
        <v>7499595</v>
      </c>
      <c r="J7" s="12">
        <f>IF(OR(H7=0,I7=0),"　　－　　",ROUND(H7/I7*100,1))</f>
        <v>94.9</v>
      </c>
      <c r="K7" s="17">
        <f t="shared" si="3"/>
        <v>22347217</v>
      </c>
      <c r="L7" s="17">
        <f t="shared" si="3"/>
        <v>22856650</v>
      </c>
      <c r="M7" s="18">
        <f>IF(OR(K7=0,L7=0),"　　－　　",ROUND(K7/L7*100,1))</f>
        <v>97.8</v>
      </c>
      <c r="N7" s="14"/>
    </row>
    <row r="8" spans="1:14" s="15" customFormat="1" ht="16.5" customHeight="1">
      <c r="A8" s="9" t="s">
        <v>46</v>
      </c>
      <c r="B8" s="16">
        <v>9035503</v>
      </c>
      <c r="C8" s="16">
        <v>8807024</v>
      </c>
      <c r="D8" s="12">
        <f>IF(OR(B8=0,C8=0),"　　－　　",ROUND(B8/C8*100,1))</f>
        <v>102.6</v>
      </c>
      <c r="E8" s="16">
        <v>37951</v>
      </c>
      <c r="F8" s="16">
        <v>43654</v>
      </c>
      <c r="G8" s="12">
        <f>IF(OR(E8=0,F8=0),"　　－　　",ROUND(E8/F8*100,1))</f>
        <v>86.9</v>
      </c>
      <c r="H8" s="16">
        <v>13667338</v>
      </c>
      <c r="I8" s="16">
        <v>13620173</v>
      </c>
      <c r="J8" s="12">
        <f>IF(OR(H8=0,I8=0),"　　－　　",ROUND(H8/I8*100,1))</f>
        <v>100.3</v>
      </c>
      <c r="K8" s="17">
        <f t="shared" si="3"/>
        <v>22740792</v>
      </c>
      <c r="L8" s="17">
        <f t="shared" si="3"/>
        <v>22470851</v>
      </c>
      <c r="M8" s="18">
        <f>IF(OR(K8=0,L8=0),"　　－　　",ROUND(K8/L8*100,1))</f>
        <v>101.2</v>
      </c>
      <c r="N8" s="14"/>
    </row>
    <row r="9" spans="1:14" s="15" customFormat="1" ht="16.5" customHeight="1">
      <c r="A9" s="9" t="s">
        <v>47</v>
      </c>
      <c r="B9" s="16">
        <v>25183536</v>
      </c>
      <c r="C9" s="16">
        <v>22639714</v>
      </c>
      <c r="D9" s="12">
        <f t="shared" si="0"/>
        <v>111.2</v>
      </c>
      <c r="E9" s="16">
        <v>0</v>
      </c>
      <c r="F9" s="16">
        <v>0</v>
      </c>
      <c r="G9" s="12" t="str">
        <f t="shared" si="1"/>
        <v>　　－　　</v>
      </c>
      <c r="H9" s="16">
        <v>1185600</v>
      </c>
      <c r="I9" s="16">
        <v>1031821</v>
      </c>
      <c r="J9" s="12">
        <f t="shared" si="2"/>
        <v>114.9</v>
      </c>
      <c r="K9" s="17">
        <f t="shared" si="3"/>
        <v>26369136</v>
      </c>
      <c r="L9" s="17">
        <f t="shared" si="3"/>
        <v>23671535</v>
      </c>
      <c r="M9" s="18">
        <f t="shared" si="4"/>
        <v>111.4</v>
      </c>
      <c r="N9" s="14"/>
    </row>
    <row r="10" spans="1:14" s="15" customFormat="1" ht="16.5" customHeight="1">
      <c r="A10" s="9" t="s">
        <v>48</v>
      </c>
      <c r="B10" s="16">
        <v>5858103</v>
      </c>
      <c r="C10" s="16">
        <v>5297908</v>
      </c>
      <c r="D10" s="12">
        <f>IF(OR(B10=0,C10=0),"　　－　　",ROUND(B10/C10*100,1))</f>
        <v>110.6</v>
      </c>
      <c r="E10" s="16">
        <v>0</v>
      </c>
      <c r="F10" s="16">
        <v>0</v>
      </c>
      <c r="G10" s="12" t="str">
        <f>IF(OR(E10=0,F10=0),"　　－　　",ROUND(E10/F10*100,1))</f>
        <v>　　－　　</v>
      </c>
      <c r="H10" s="16">
        <v>15008114</v>
      </c>
      <c r="I10" s="16">
        <v>13198681</v>
      </c>
      <c r="J10" s="12">
        <f>IF(OR(H10=0,I10=0),"　　－　　",ROUND(H10/I10*100,1))</f>
        <v>113.7</v>
      </c>
      <c r="K10" s="17">
        <f t="shared" si="3"/>
        <v>20866217</v>
      </c>
      <c r="L10" s="17">
        <f t="shared" si="3"/>
        <v>18496589</v>
      </c>
      <c r="M10" s="18">
        <f>IF(OR(K10=0,L10=0),"　　－　　",ROUND(K10/L10*100,1))</f>
        <v>112.8</v>
      </c>
      <c r="N10" s="14"/>
    </row>
    <row r="11" spans="1:14" s="15" customFormat="1" ht="16.5" customHeight="1">
      <c r="A11" s="19" t="s">
        <v>49</v>
      </c>
      <c r="B11" s="16">
        <v>19414893</v>
      </c>
      <c r="C11" s="16">
        <v>17995687</v>
      </c>
      <c r="D11" s="12">
        <f t="shared" si="0"/>
        <v>107.9</v>
      </c>
      <c r="E11" s="16">
        <v>0</v>
      </c>
      <c r="F11" s="16">
        <v>0</v>
      </c>
      <c r="G11" s="12" t="str">
        <f t="shared" si="1"/>
        <v>　　－　　</v>
      </c>
      <c r="H11" s="16">
        <v>0</v>
      </c>
      <c r="I11" s="16">
        <v>0</v>
      </c>
      <c r="J11" s="12" t="str">
        <f t="shared" si="2"/>
        <v>　　－　　</v>
      </c>
      <c r="K11" s="17">
        <f t="shared" si="3"/>
        <v>19414893</v>
      </c>
      <c r="L11" s="17">
        <f t="shared" si="3"/>
        <v>17995687</v>
      </c>
      <c r="M11" s="18">
        <f t="shared" si="4"/>
        <v>107.9</v>
      </c>
      <c r="N11" s="14"/>
    </row>
    <row r="12" spans="1:14" s="15" customFormat="1" ht="16.5" customHeight="1">
      <c r="A12" s="9" t="s">
        <v>50</v>
      </c>
      <c r="B12" s="16">
        <v>1960000</v>
      </c>
      <c r="C12" s="16">
        <v>2100000</v>
      </c>
      <c r="D12" s="12">
        <f t="shared" si="0"/>
        <v>93.3</v>
      </c>
      <c r="E12" s="16">
        <v>52000</v>
      </c>
      <c r="F12" s="16">
        <v>92000</v>
      </c>
      <c r="G12" s="12">
        <f t="shared" si="1"/>
        <v>56.5</v>
      </c>
      <c r="H12" s="16">
        <v>14264000</v>
      </c>
      <c r="I12" s="16">
        <v>13071000</v>
      </c>
      <c r="J12" s="12">
        <f t="shared" si="2"/>
        <v>109.1</v>
      </c>
      <c r="K12" s="17">
        <f t="shared" si="3"/>
        <v>16276000</v>
      </c>
      <c r="L12" s="17">
        <f t="shared" si="3"/>
        <v>15263000</v>
      </c>
      <c r="M12" s="18">
        <f t="shared" si="4"/>
        <v>106.6</v>
      </c>
      <c r="N12" s="14"/>
    </row>
    <row r="13" spans="1:14" s="15" customFormat="1" ht="16.5" customHeight="1">
      <c r="A13" s="9" t="s">
        <v>51</v>
      </c>
      <c r="B13" s="16">
        <v>5628332</v>
      </c>
      <c r="C13" s="16">
        <v>5283592</v>
      </c>
      <c r="D13" s="12">
        <f t="shared" si="0"/>
        <v>106.5</v>
      </c>
      <c r="E13" s="16">
        <v>260361</v>
      </c>
      <c r="F13" s="16">
        <v>193651</v>
      </c>
      <c r="G13" s="12">
        <f t="shared" si="1"/>
        <v>134.4</v>
      </c>
      <c r="H13" s="16">
        <v>8331277</v>
      </c>
      <c r="I13" s="16">
        <v>8453592</v>
      </c>
      <c r="J13" s="12">
        <f t="shared" si="2"/>
        <v>98.6</v>
      </c>
      <c r="K13" s="17">
        <f t="shared" si="3"/>
        <v>14219970</v>
      </c>
      <c r="L13" s="17">
        <f t="shared" si="3"/>
        <v>13930835</v>
      </c>
      <c r="M13" s="18">
        <f t="shared" si="4"/>
        <v>102.1</v>
      </c>
      <c r="N13" s="14"/>
    </row>
    <row r="14" spans="1:13" s="15" customFormat="1" ht="16.5" customHeight="1">
      <c r="A14" s="9" t="s">
        <v>52</v>
      </c>
      <c r="B14" s="16">
        <v>2632028</v>
      </c>
      <c r="C14" s="16">
        <v>4001476</v>
      </c>
      <c r="D14" s="12">
        <f t="shared" si="0"/>
        <v>65.8</v>
      </c>
      <c r="E14" s="16">
        <v>324973</v>
      </c>
      <c r="F14" s="16">
        <v>359225</v>
      </c>
      <c r="G14" s="12">
        <f t="shared" si="1"/>
        <v>90.5</v>
      </c>
      <c r="H14" s="16">
        <v>6401445</v>
      </c>
      <c r="I14" s="16">
        <v>6915704</v>
      </c>
      <c r="J14" s="12">
        <f t="shared" si="2"/>
        <v>92.6</v>
      </c>
      <c r="K14" s="17">
        <f t="shared" si="3"/>
        <v>9358446</v>
      </c>
      <c r="L14" s="17">
        <f t="shared" si="3"/>
        <v>11276405</v>
      </c>
      <c r="M14" s="18">
        <f t="shared" si="4"/>
        <v>83</v>
      </c>
    </row>
    <row r="15" spans="1:14" s="15" customFormat="1" ht="16.5" customHeight="1">
      <c r="A15" s="20" t="s">
        <v>53</v>
      </c>
      <c r="B15" s="16">
        <v>4016247</v>
      </c>
      <c r="C15" s="16">
        <v>3706353</v>
      </c>
      <c r="D15" s="12">
        <f>IF(OR(B15=0,C15=0),"　　－　　",ROUND(B15/C15*100,1))</f>
        <v>108.4</v>
      </c>
      <c r="E15" s="16">
        <v>2695</v>
      </c>
      <c r="F15" s="16">
        <v>1053</v>
      </c>
      <c r="G15" s="12">
        <f>IF(OR(E15=0,F15=0),"　　－　　",ROUND(E15/F15*100,1))</f>
        <v>255.9</v>
      </c>
      <c r="H15" s="16">
        <v>6380003</v>
      </c>
      <c r="I15" s="16">
        <v>5331696</v>
      </c>
      <c r="J15" s="12">
        <f>IF(OR(H15=0,I15=0),"　　－　　",ROUND(H15/I15*100,1))</f>
        <v>119.7</v>
      </c>
      <c r="K15" s="17">
        <f t="shared" si="3"/>
        <v>10398945</v>
      </c>
      <c r="L15" s="17">
        <f t="shared" si="3"/>
        <v>9039102</v>
      </c>
      <c r="M15" s="18">
        <f>IF(OR(K15=0,L15=0),"　　－　　",ROUND(K15/L15*100,1))</f>
        <v>115</v>
      </c>
      <c r="N15" s="14"/>
    </row>
    <row r="16" spans="1:13" s="15" customFormat="1" ht="16.5" customHeight="1">
      <c r="A16" s="9" t="s">
        <v>54</v>
      </c>
      <c r="B16" s="16">
        <v>4238780</v>
      </c>
      <c r="C16" s="16">
        <v>4340187</v>
      </c>
      <c r="D16" s="12">
        <f t="shared" si="0"/>
        <v>97.7</v>
      </c>
      <c r="E16" s="16">
        <v>14049</v>
      </c>
      <c r="F16" s="16">
        <v>27018</v>
      </c>
      <c r="G16" s="12">
        <f>IF(OR(E16=0,F16=0),"　　－　　",ROUND(E16/F16*100,1))</f>
        <v>52</v>
      </c>
      <c r="H16" s="16">
        <v>856505</v>
      </c>
      <c r="I16" s="16">
        <v>888573</v>
      </c>
      <c r="J16" s="12">
        <f t="shared" si="2"/>
        <v>96.4</v>
      </c>
      <c r="K16" s="17">
        <f t="shared" si="3"/>
        <v>5109334</v>
      </c>
      <c r="L16" s="17">
        <f t="shared" si="3"/>
        <v>5255778</v>
      </c>
      <c r="M16" s="18">
        <f t="shared" si="4"/>
        <v>97.2</v>
      </c>
    </row>
    <row r="17" spans="1:14" s="15" customFormat="1" ht="16.5" customHeight="1">
      <c r="A17" s="9" t="s">
        <v>55</v>
      </c>
      <c r="B17" s="16">
        <v>3265127</v>
      </c>
      <c r="C17" s="16">
        <v>3022809</v>
      </c>
      <c r="D17" s="12">
        <f t="shared" si="0"/>
        <v>108</v>
      </c>
      <c r="E17" s="16">
        <v>41014</v>
      </c>
      <c r="F17" s="16">
        <v>19906</v>
      </c>
      <c r="G17" s="12">
        <f>IF(OR(E17=0,F17=0),"　　－　　",ROUND(E17/F17*100,1))</f>
        <v>206</v>
      </c>
      <c r="H17" s="16">
        <v>5305748</v>
      </c>
      <c r="I17" s="16">
        <v>5201317</v>
      </c>
      <c r="J17" s="12">
        <f t="shared" si="2"/>
        <v>102</v>
      </c>
      <c r="K17" s="17">
        <f t="shared" si="3"/>
        <v>8611889</v>
      </c>
      <c r="L17" s="17">
        <f t="shared" si="3"/>
        <v>8244032</v>
      </c>
      <c r="M17" s="18">
        <f t="shared" si="4"/>
        <v>104.5</v>
      </c>
      <c r="N17" s="14"/>
    </row>
    <row r="18" spans="1:14" s="15" customFormat="1" ht="16.5" customHeight="1">
      <c r="A18" s="20" t="s">
        <v>56</v>
      </c>
      <c r="B18" s="16">
        <v>0</v>
      </c>
      <c r="C18" s="16">
        <v>0</v>
      </c>
      <c r="D18" s="12" t="str">
        <f t="shared" si="0"/>
        <v>　　－　　</v>
      </c>
      <c r="E18" s="16">
        <v>0</v>
      </c>
      <c r="F18" s="16">
        <v>0</v>
      </c>
      <c r="G18" s="12" t="str">
        <f t="shared" si="1"/>
        <v>　　－　　</v>
      </c>
      <c r="H18" s="16">
        <v>8465566</v>
      </c>
      <c r="I18" s="16">
        <v>8529420</v>
      </c>
      <c r="J18" s="12">
        <f t="shared" si="2"/>
        <v>99.3</v>
      </c>
      <c r="K18" s="17">
        <f t="shared" si="3"/>
        <v>8465566</v>
      </c>
      <c r="L18" s="17">
        <f t="shared" si="3"/>
        <v>8529420</v>
      </c>
      <c r="M18" s="18">
        <f t="shared" si="4"/>
        <v>99.3</v>
      </c>
      <c r="N18" s="14"/>
    </row>
    <row r="19" spans="1:14" s="15" customFormat="1" ht="16.5" customHeight="1">
      <c r="A19" s="9" t="s">
        <v>57</v>
      </c>
      <c r="B19" s="16">
        <v>1112804</v>
      </c>
      <c r="C19" s="16">
        <v>1015267</v>
      </c>
      <c r="D19" s="12">
        <f t="shared" si="0"/>
        <v>109.6</v>
      </c>
      <c r="E19" s="16">
        <v>68209</v>
      </c>
      <c r="F19" s="16">
        <v>13913</v>
      </c>
      <c r="G19" s="12">
        <f t="shared" si="1"/>
        <v>490.3</v>
      </c>
      <c r="H19" s="16">
        <v>6295275</v>
      </c>
      <c r="I19" s="16">
        <v>6393474</v>
      </c>
      <c r="J19" s="12">
        <f t="shared" si="2"/>
        <v>98.5</v>
      </c>
      <c r="K19" s="17">
        <f t="shared" si="3"/>
        <v>7476288</v>
      </c>
      <c r="L19" s="17">
        <f t="shared" si="3"/>
        <v>7422654</v>
      </c>
      <c r="M19" s="18">
        <f t="shared" si="4"/>
        <v>100.7</v>
      </c>
      <c r="N19" s="14"/>
    </row>
    <row r="20" spans="1:14" s="15" customFormat="1" ht="16.5" customHeight="1">
      <c r="A20" s="9" t="s">
        <v>58</v>
      </c>
      <c r="B20" s="16">
        <v>2055962</v>
      </c>
      <c r="C20" s="16">
        <v>2074507</v>
      </c>
      <c r="D20" s="12">
        <f t="shared" si="0"/>
        <v>99.1</v>
      </c>
      <c r="E20" s="16">
        <v>14344</v>
      </c>
      <c r="F20" s="16">
        <v>28856</v>
      </c>
      <c r="G20" s="12">
        <f t="shared" si="1"/>
        <v>49.7</v>
      </c>
      <c r="H20" s="16">
        <v>5533312</v>
      </c>
      <c r="I20" s="16">
        <v>5057206</v>
      </c>
      <c r="J20" s="12">
        <f t="shared" si="2"/>
        <v>109.4</v>
      </c>
      <c r="K20" s="17">
        <f t="shared" si="3"/>
        <v>7603618</v>
      </c>
      <c r="L20" s="17">
        <f t="shared" si="3"/>
        <v>7160569</v>
      </c>
      <c r="M20" s="18">
        <f t="shared" si="4"/>
        <v>106.2</v>
      </c>
      <c r="N20" s="14"/>
    </row>
    <row r="21" spans="1:14" s="15" customFormat="1" ht="16.5" customHeight="1">
      <c r="A21" s="9" t="s">
        <v>59</v>
      </c>
      <c r="B21" s="16">
        <v>610360</v>
      </c>
      <c r="C21" s="16">
        <v>631156</v>
      </c>
      <c r="D21" s="12">
        <f t="shared" si="0"/>
        <v>96.7</v>
      </c>
      <c r="E21" s="16">
        <v>113215</v>
      </c>
      <c r="F21" s="16">
        <v>76313</v>
      </c>
      <c r="G21" s="12">
        <f t="shared" si="1"/>
        <v>148.4</v>
      </c>
      <c r="H21" s="16">
        <v>4646855</v>
      </c>
      <c r="I21" s="16">
        <v>4921569</v>
      </c>
      <c r="J21" s="12">
        <f t="shared" si="2"/>
        <v>94.4</v>
      </c>
      <c r="K21" s="17">
        <f t="shared" si="3"/>
        <v>5370430</v>
      </c>
      <c r="L21" s="17">
        <f t="shared" si="3"/>
        <v>5629038</v>
      </c>
      <c r="M21" s="18">
        <f t="shared" si="4"/>
        <v>95.4</v>
      </c>
      <c r="N21" s="14"/>
    </row>
    <row r="22" spans="1:14" s="15" customFormat="1" ht="16.5" customHeight="1">
      <c r="A22" s="9" t="s">
        <v>60</v>
      </c>
      <c r="B22" s="16">
        <v>5150571</v>
      </c>
      <c r="C22" s="16">
        <v>6497650</v>
      </c>
      <c r="D22" s="12">
        <f t="shared" si="0"/>
        <v>79.3</v>
      </c>
      <c r="E22" s="16">
        <v>0</v>
      </c>
      <c r="F22" s="16">
        <v>0</v>
      </c>
      <c r="G22" s="12" t="str">
        <f t="shared" si="1"/>
        <v>　　－　　</v>
      </c>
      <c r="H22" s="16">
        <v>0</v>
      </c>
      <c r="I22" s="16">
        <v>0</v>
      </c>
      <c r="J22" s="12" t="str">
        <f t="shared" si="2"/>
        <v>　　－　　</v>
      </c>
      <c r="K22" s="17">
        <f t="shared" si="3"/>
        <v>5150571</v>
      </c>
      <c r="L22" s="17">
        <f t="shared" si="3"/>
        <v>6497650</v>
      </c>
      <c r="M22" s="18">
        <f t="shared" si="4"/>
        <v>79.3</v>
      </c>
      <c r="N22" s="14"/>
    </row>
    <row r="23" spans="1:13" s="15" customFormat="1" ht="16.5" customHeight="1">
      <c r="A23" s="9" t="s">
        <v>61</v>
      </c>
      <c r="B23" s="21">
        <v>569372</v>
      </c>
      <c r="C23" s="16">
        <v>795333</v>
      </c>
      <c r="D23" s="12">
        <f t="shared" si="0"/>
        <v>71.6</v>
      </c>
      <c r="E23" s="21">
        <v>0</v>
      </c>
      <c r="F23" s="21">
        <v>0</v>
      </c>
      <c r="G23" s="12" t="str">
        <f t="shared" si="1"/>
        <v>　　－　　</v>
      </c>
      <c r="H23" s="21">
        <v>3493563</v>
      </c>
      <c r="I23" s="21">
        <v>3747099</v>
      </c>
      <c r="J23" s="12">
        <f t="shared" si="2"/>
        <v>93.2</v>
      </c>
      <c r="K23" s="17">
        <f t="shared" si="3"/>
        <v>4062935</v>
      </c>
      <c r="L23" s="17">
        <f t="shared" si="3"/>
        <v>4542432</v>
      </c>
      <c r="M23" s="18">
        <f t="shared" si="4"/>
        <v>89.4</v>
      </c>
    </row>
    <row r="24" spans="1:14" s="15" customFormat="1" ht="16.5" customHeight="1">
      <c r="A24" s="9" t="s">
        <v>62</v>
      </c>
      <c r="B24" s="16">
        <v>111385</v>
      </c>
      <c r="C24" s="16">
        <v>128478</v>
      </c>
      <c r="D24" s="12">
        <f t="shared" si="0"/>
        <v>86.7</v>
      </c>
      <c r="E24" s="16">
        <v>0</v>
      </c>
      <c r="F24" s="16">
        <v>0</v>
      </c>
      <c r="G24" s="12" t="str">
        <f t="shared" si="1"/>
        <v>　　－　　</v>
      </c>
      <c r="H24" s="16">
        <v>6313736</v>
      </c>
      <c r="I24" s="16">
        <v>6311782</v>
      </c>
      <c r="J24" s="12">
        <f t="shared" si="2"/>
        <v>100</v>
      </c>
      <c r="K24" s="17">
        <f t="shared" si="3"/>
        <v>6425121</v>
      </c>
      <c r="L24" s="17">
        <f t="shared" si="3"/>
        <v>6440260</v>
      </c>
      <c r="M24" s="18">
        <f t="shared" si="4"/>
        <v>99.8</v>
      </c>
      <c r="N24" s="14"/>
    </row>
    <row r="25" spans="1:14" s="15" customFormat="1" ht="16.5" customHeight="1">
      <c r="A25" s="9" t="s">
        <v>63</v>
      </c>
      <c r="B25" s="16">
        <v>1633688</v>
      </c>
      <c r="C25" s="16">
        <v>1570651</v>
      </c>
      <c r="D25" s="12">
        <f t="shared" si="0"/>
        <v>104</v>
      </c>
      <c r="E25" s="16">
        <v>367290</v>
      </c>
      <c r="F25" s="16">
        <v>410822</v>
      </c>
      <c r="G25" s="12">
        <f t="shared" si="1"/>
        <v>89.4</v>
      </c>
      <c r="H25" s="16">
        <v>3058335</v>
      </c>
      <c r="I25" s="16">
        <v>2908299</v>
      </c>
      <c r="J25" s="12">
        <f t="shared" si="2"/>
        <v>105.2</v>
      </c>
      <c r="K25" s="17">
        <f t="shared" si="3"/>
        <v>5059313</v>
      </c>
      <c r="L25" s="17">
        <f t="shared" si="3"/>
        <v>4889772</v>
      </c>
      <c r="M25" s="18">
        <f t="shared" si="4"/>
        <v>103.5</v>
      </c>
      <c r="N25" s="14"/>
    </row>
    <row r="26" spans="1:14" s="15" customFormat="1" ht="16.5" customHeight="1">
      <c r="A26" s="9" t="s">
        <v>64</v>
      </c>
      <c r="B26" s="16">
        <v>1721276</v>
      </c>
      <c r="C26" s="16">
        <v>1593317</v>
      </c>
      <c r="D26" s="12">
        <f t="shared" si="0"/>
        <v>108</v>
      </c>
      <c r="E26" s="16">
        <v>10344</v>
      </c>
      <c r="F26" s="16">
        <v>3411</v>
      </c>
      <c r="G26" s="12">
        <f t="shared" si="1"/>
        <v>303.3</v>
      </c>
      <c r="H26" s="16">
        <v>3063133</v>
      </c>
      <c r="I26" s="16">
        <v>3105920</v>
      </c>
      <c r="J26" s="12">
        <f t="shared" si="2"/>
        <v>98.6</v>
      </c>
      <c r="K26" s="17">
        <f t="shared" si="3"/>
        <v>4794753</v>
      </c>
      <c r="L26" s="17">
        <f t="shared" si="3"/>
        <v>4702648</v>
      </c>
      <c r="M26" s="18">
        <f>IF(OR(K26=0,L26=0),"　　－　　",ROUND(K26/L26*100,1))</f>
        <v>102</v>
      </c>
      <c r="N26" s="14"/>
    </row>
    <row r="27" spans="1:13" s="15" customFormat="1" ht="16.5" customHeight="1">
      <c r="A27" s="9" t="s">
        <v>65</v>
      </c>
      <c r="B27" s="16">
        <v>1525402</v>
      </c>
      <c r="C27" s="16">
        <v>1758149</v>
      </c>
      <c r="D27" s="12">
        <f t="shared" si="0"/>
        <v>86.8</v>
      </c>
      <c r="E27" s="16">
        <v>2620</v>
      </c>
      <c r="F27" s="16">
        <v>3360</v>
      </c>
      <c r="G27" s="12">
        <f t="shared" si="1"/>
        <v>78</v>
      </c>
      <c r="H27" s="16">
        <v>1813599</v>
      </c>
      <c r="I27" s="16">
        <v>2419233</v>
      </c>
      <c r="J27" s="12">
        <f t="shared" si="2"/>
        <v>75</v>
      </c>
      <c r="K27" s="17">
        <f t="shared" si="3"/>
        <v>3341621</v>
      </c>
      <c r="L27" s="17">
        <f t="shared" si="3"/>
        <v>4180742</v>
      </c>
      <c r="M27" s="18">
        <f t="shared" si="4"/>
        <v>79.9</v>
      </c>
    </row>
    <row r="28" spans="1:14" s="15" customFormat="1" ht="16.5" customHeight="1">
      <c r="A28" s="4" t="s">
        <v>36</v>
      </c>
      <c r="B28" s="16">
        <v>2659577</v>
      </c>
      <c r="C28" s="16">
        <v>2370283</v>
      </c>
      <c r="D28" s="12">
        <f t="shared" si="0"/>
        <v>112.2</v>
      </c>
      <c r="E28" s="16">
        <v>7770</v>
      </c>
      <c r="F28" s="16">
        <v>939</v>
      </c>
      <c r="G28" s="12">
        <f t="shared" si="1"/>
        <v>827.5</v>
      </c>
      <c r="H28" s="16">
        <v>1281353</v>
      </c>
      <c r="I28" s="16">
        <v>1200131</v>
      </c>
      <c r="J28" s="12">
        <f t="shared" si="2"/>
        <v>106.8</v>
      </c>
      <c r="K28" s="17">
        <f t="shared" si="3"/>
        <v>3948700</v>
      </c>
      <c r="L28" s="17">
        <f t="shared" si="3"/>
        <v>3571353</v>
      </c>
      <c r="M28" s="18">
        <f t="shared" si="4"/>
        <v>110.6</v>
      </c>
      <c r="N28" s="14"/>
    </row>
    <row r="29" spans="1:14" s="15" customFormat="1" ht="16.5" customHeight="1">
      <c r="A29" s="22" t="s">
        <v>66</v>
      </c>
      <c r="B29" s="16">
        <v>326143</v>
      </c>
      <c r="C29" s="16">
        <v>1574366</v>
      </c>
      <c r="D29" s="12">
        <f t="shared" si="0"/>
        <v>20.7</v>
      </c>
      <c r="E29" s="16">
        <v>0</v>
      </c>
      <c r="F29" s="16">
        <v>0</v>
      </c>
      <c r="G29" s="12" t="str">
        <f t="shared" si="1"/>
        <v>　　－　　</v>
      </c>
      <c r="H29" s="16">
        <v>3808518</v>
      </c>
      <c r="I29" s="16">
        <v>5103631</v>
      </c>
      <c r="J29" s="12">
        <f t="shared" si="2"/>
        <v>74.6</v>
      </c>
      <c r="K29" s="17">
        <f t="shared" si="3"/>
        <v>4134661</v>
      </c>
      <c r="L29" s="17">
        <f t="shared" si="3"/>
        <v>6677997</v>
      </c>
      <c r="M29" s="18">
        <f t="shared" si="4"/>
        <v>61.9</v>
      </c>
      <c r="N29" s="14"/>
    </row>
    <row r="30" spans="1:14" s="15" customFormat="1" ht="16.5" customHeight="1">
      <c r="A30" s="22" t="s">
        <v>67</v>
      </c>
      <c r="B30" s="16">
        <v>1454839</v>
      </c>
      <c r="C30" s="16">
        <v>836098</v>
      </c>
      <c r="D30" s="12">
        <f t="shared" si="0"/>
        <v>174</v>
      </c>
      <c r="E30" s="16">
        <v>0</v>
      </c>
      <c r="F30" s="16">
        <v>0</v>
      </c>
      <c r="G30" s="12" t="str">
        <f t="shared" si="1"/>
        <v>　　－　　</v>
      </c>
      <c r="H30" s="16">
        <v>7398267</v>
      </c>
      <c r="I30" s="16">
        <v>6369510</v>
      </c>
      <c r="J30" s="12">
        <f t="shared" si="2"/>
        <v>116.2</v>
      </c>
      <c r="K30" s="17">
        <f t="shared" si="3"/>
        <v>8853106</v>
      </c>
      <c r="L30" s="17">
        <f t="shared" si="3"/>
        <v>7205608</v>
      </c>
      <c r="M30" s="18">
        <f t="shared" si="4"/>
        <v>122.9</v>
      </c>
      <c r="N30" s="14"/>
    </row>
    <row r="31" spans="1:14" s="15" customFormat="1" ht="16.5" customHeight="1">
      <c r="A31" s="20" t="s">
        <v>68</v>
      </c>
      <c r="B31" s="16">
        <v>2572433</v>
      </c>
      <c r="C31" s="16">
        <v>2852476</v>
      </c>
      <c r="D31" s="12">
        <f t="shared" si="0"/>
        <v>90.2</v>
      </c>
      <c r="E31" s="16">
        <v>0</v>
      </c>
      <c r="F31" s="16">
        <v>0</v>
      </c>
      <c r="G31" s="12" t="str">
        <f t="shared" si="1"/>
        <v>　　－　　</v>
      </c>
      <c r="H31" s="16">
        <v>5726409</v>
      </c>
      <c r="I31" s="16">
        <v>6641328</v>
      </c>
      <c r="J31" s="12">
        <f t="shared" si="2"/>
        <v>86.2</v>
      </c>
      <c r="K31" s="17">
        <f t="shared" si="3"/>
        <v>8298842</v>
      </c>
      <c r="L31" s="17">
        <f t="shared" si="3"/>
        <v>9493804</v>
      </c>
      <c r="M31" s="18">
        <f t="shared" si="4"/>
        <v>87.4</v>
      </c>
      <c r="N31" s="14"/>
    </row>
    <row r="32" spans="1:14" s="15" customFormat="1" ht="16.5" customHeight="1">
      <c r="A32" s="20" t="s">
        <v>69</v>
      </c>
      <c r="B32" s="16">
        <v>393149</v>
      </c>
      <c r="C32" s="16">
        <v>539766</v>
      </c>
      <c r="D32" s="12">
        <f t="shared" si="0"/>
        <v>72.8</v>
      </c>
      <c r="E32" s="16">
        <v>0</v>
      </c>
      <c r="F32" s="16">
        <v>0</v>
      </c>
      <c r="G32" s="12" t="str">
        <f t="shared" si="1"/>
        <v>　　－　　</v>
      </c>
      <c r="H32" s="16">
        <v>4386779</v>
      </c>
      <c r="I32" s="16">
        <v>4046023</v>
      </c>
      <c r="J32" s="12">
        <f t="shared" si="2"/>
        <v>108.4</v>
      </c>
      <c r="K32" s="17">
        <f t="shared" si="3"/>
        <v>4779928</v>
      </c>
      <c r="L32" s="17">
        <f t="shared" si="3"/>
        <v>4585789</v>
      </c>
      <c r="M32" s="18">
        <f t="shared" si="4"/>
        <v>104.2</v>
      </c>
      <c r="N32" s="14"/>
    </row>
    <row r="33" spans="1:14" s="15" customFormat="1" ht="16.5" customHeight="1">
      <c r="A33" s="20" t="s">
        <v>70</v>
      </c>
      <c r="B33" s="16">
        <v>1232399</v>
      </c>
      <c r="C33" s="16">
        <v>1227680</v>
      </c>
      <c r="D33" s="12">
        <f t="shared" si="0"/>
        <v>100.4</v>
      </c>
      <c r="E33" s="16">
        <v>5720</v>
      </c>
      <c r="F33" s="16">
        <v>729</v>
      </c>
      <c r="G33" s="12">
        <f t="shared" si="1"/>
        <v>784.6</v>
      </c>
      <c r="H33" s="16">
        <v>1935151</v>
      </c>
      <c r="I33" s="16">
        <v>1897475</v>
      </c>
      <c r="J33" s="12">
        <f t="shared" si="2"/>
        <v>102</v>
      </c>
      <c r="K33" s="17">
        <f t="shared" si="3"/>
        <v>3173270</v>
      </c>
      <c r="L33" s="17">
        <f t="shared" si="3"/>
        <v>3125884</v>
      </c>
      <c r="M33" s="18">
        <f t="shared" si="4"/>
        <v>101.5</v>
      </c>
      <c r="N33" s="14"/>
    </row>
    <row r="34" spans="1:14" s="15" customFormat="1" ht="16.5" customHeight="1">
      <c r="A34" s="20" t="s">
        <v>71</v>
      </c>
      <c r="B34" s="16">
        <v>2834092</v>
      </c>
      <c r="C34" s="16">
        <v>2168956</v>
      </c>
      <c r="D34" s="12">
        <f t="shared" si="0"/>
        <v>130.7</v>
      </c>
      <c r="E34" s="16">
        <v>9500</v>
      </c>
      <c r="F34" s="16">
        <v>0</v>
      </c>
      <c r="G34" s="12" t="str">
        <f t="shared" si="1"/>
        <v>　　－　　</v>
      </c>
      <c r="H34" s="16">
        <v>264886</v>
      </c>
      <c r="I34" s="16">
        <v>254079</v>
      </c>
      <c r="J34" s="12">
        <f t="shared" si="2"/>
        <v>104.3</v>
      </c>
      <c r="K34" s="17">
        <f t="shared" si="3"/>
        <v>3108478</v>
      </c>
      <c r="L34" s="17">
        <f t="shared" si="3"/>
        <v>2423035</v>
      </c>
      <c r="M34" s="18">
        <f t="shared" si="4"/>
        <v>128.3</v>
      </c>
      <c r="N34" s="14"/>
    </row>
    <row r="35" spans="1:14" s="15" customFormat="1" ht="16.5" customHeight="1">
      <c r="A35" s="20" t="s">
        <v>72</v>
      </c>
      <c r="B35" s="16">
        <v>688780</v>
      </c>
      <c r="C35" s="16">
        <v>748578</v>
      </c>
      <c r="D35" s="12">
        <f t="shared" si="0"/>
        <v>92</v>
      </c>
      <c r="E35" s="16">
        <v>27041</v>
      </c>
      <c r="F35" s="16">
        <v>6536</v>
      </c>
      <c r="G35" s="12">
        <f t="shared" si="1"/>
        <v>413.7</v>
      </c>
      <c r="H35" s="16">
        <v>2950504</v>
      </c>
      <c r="I35" s="16">
        <v>3187213</v>
      </c>
      <c r="J35" s="12">
        <f t="shared" si="2"/>
        <v>92.6</v>
      </c>
      <c r="K35" s="17">
        <f t="shared" si="3"/>
        <v>3666325</v>
      </c>
      <c r="L35" s="17">
        <f t="shared" si="3"/>
        <v>3942327</v>
      </c>
      <c r="M35" s="18">
        <f t="shared" si="4"/>
        <v>93</v>
      </c>
      <c r="N35" s="14"/>
    </row>
    <row r="36" spans="1:14" s="15" customFormat="1" ht="16.5" customHeight="1">
      <c r="A36" s="20" t="s">
        <v>73</v>
      </c>
      <c r="B36" s="16">
        <v>2640681</v>
      </c>
      <c r="C36" s="16">
        <v>2865951</v>
      </c>
      <c r="D36" s="12">
        <f t="shared" si="0"/>
        <v>92.1</v>
      </c>
      <c r="E36" s="16">
        <v>0</v>
      </c>
      <c r="F36" s="16">
        <v>0</v>
      </c>
      <c r="G36" s="12" t="str">
        <f t="shared" si="1"/>
        <v>　　－　　</v>
      </c>
      <c r="H36" s="16">
        <v>0</v>
      </c>
      <c r="I36" s="16">
        <v>0</v>
      </c>
      <c r="J36" s="12" t="str">
        <f t="shared" si="2"/>
        <v>　　－　　</v>
      </c>
      <c r="K36" s="17">
        <f t="shared" si="3"/>
        <v>2640681</v>
      </c>
      <c r="L36" s="17">
        <f t="shared" si="3"/>
        <v>2865951</v>
      </c>
      <c r="M36" s="18">
        <f t="shared" si="4"/>
        <v>92.1</v>
      </c>
      <c r="N36" s="14"/>
    </row>
    <row r="37" spans="1:14" s="15" customFormat="1" ht="16.5" customHeight="1">
      <c r="A37" s="20" t="s">
        <v>74</v>
      </c>
      <c r="B37" s="16">
        <v>699536</v>
      </c>
      <c r="C37" s="16">
        <v>562952</v>
      </c>
      <c r="D37" s="12">
        <f t="shared" si="0"/>
        <v>124.3</v>
      </c>
      <c r="E37" s="16">
        <v>18237</v>
      </c>
      <c r="F37" s="16">
        <v>22056</v>
      </c>
      <c r="G37" s="12">
        <f t="shared" si="1"/>
        <v>82.7</v>
      </c>
      <c r="H37" s="16">
        <v>2421695</v>
      </c>
      <c r="I37" s="16">
        <v>2370124</v>
      </c>
      <c r="J37" s="12">
        <f t="shared" si="2"/>
        <v>102.2</v>
      </c>
      <c r="K37" s="17">
        <f t="shared" si="3"/>
        <v>3139468</v>
      </c>
      <c r="L37" s="17">
        <f t="shared" si="3"/>
        <v>2955132</v>
      </c>
      <c r="M37" s="18">
        <f t="shared" si="4"/>
        <v>106.2</v>
      </c>
      <c r="N37" s="14"/>
    </row>
    <row r="38" spans="1:14" s="15" customFormat="1" ht="16.5" customHeight="1">
      <c r="A38" s="20" t="s">
        <v>75</v>
      </c>
      <c r="B38" s="16">
        <v>1436118</v>
      </c>
      <c r="C38" s="16">
        <v>1134138</v>
      </c>
      <c r="D38" s="12">
        <f t="shared" si="0"/>
        <v>126.6</v>
      </c>
      <c r="E38" s="16">
        <v>7708</v>
      </c>
      <c r="F38" s="16">
        <v>2578</v>
      </c>
      <c r="G38" s="12">
        <f t="shared" si="1"/>
        <v>299</v>
      </c>
      <c r="H38" s="16">
        <v>3103620</v>
      </c>
      <c r="I38" s="16">
        <v>3499666</v>
      </c>
      <c r="J38" s="12">
        <f t="shared" si="2"/>
        <v>88.7</v>
      </c>
      <c r="K38" s="17">
        <f t="shared" si="3"/>
        <v>4547446</v>
      </c>
      <c r="L38" s="17">
        <f t="shared" si="3"/>
        <v>4636382</v>
      </c>
      <c r="M38" s="18">
        <f t="shared" si="4"/>
        <v>98.1</v>
      </c>
      <c r="N38" s="14"/>
    </row>
    <row r="39" spans="1:14" s="15" customFormat="1" ht="18" customHeight="1">
      <c r="A39" s="23" t="s">
        <v>37</v>
      </c>
      <c r="B39" s="24">
        <f>SUM(B4:B38)</f>
        <v>150670137</v>
      </c>
      <c r="C39" s="25">
        <f>SUM(C4:C38)</f>
        <v>144856209</v>
      </c>
      <c r="D39" s="26">
        <f t="shared" si="0"/>
        <v>104</v>
      </c>
      <c r="E39" s="24">
        <f>SUM(E4:E38)</f>
        <v>2958505</v>
      </c>
      <c r="F39" s="24">
        <f>SUM(F4:F38)</f>
        <v>2728926</v>
      </c>
      <c r="G39" s="26">
        <f t="shared" si="1"/>
        <v>108.4</v>
      </c>
      <c r="H39" s="24">
        <f>SUM(H4:H38)</f>
        <v>247970834</v>
      </c>
      <c r="I39" s="24">
        <f>SUM(I4:I38)</f>
        <v>244669259</v>
      </c>
      <c r="J39" s="26">
        <f t="shared" si="2"/>
        <v>101.3</v>
      </c>
      <c r="K39" s="24">
        <f>SUM(K4:K38)</f>
        <v>401599476</v>
      </c>
      <c r="L39" s="24">
        <f>SUM(L4:L38)</f>
        <v>392254394</v>
      </c>
      <c r="M39" s="26">
        <f t="shared" si="4"/>
        <v>102.4</v>
      </c>
      <c r="N39" s="14"/>
    </row>
    <row r="40" spans="1:13" s="15" customFormat="1" ht="16.5" customHeight="1">
      <c r="A40" s="9" t="s">
        <v>76</v>
      </c>
      <c r="B40" s="16">
        <v>555223</v>
      </c>
      <c r="C40" s="16">
        <v>617269</v>
      </c>
      <c r="D40" s="12">
        <f aca="true" t="shared" si="5" ref="D40:D69">IF(OR(B40=0,C40=0),"　　－　　",ROUND(B40/C40*100,1))</f>
        <v>89.9</v>
      </c>
      <c r="E40" s="16">
        <v>3865</v>
      </c>
      <c r="F40" s="16">
        <v>4768</v>
      </c>
      <c r="G40" s="12">
        <f aca="true" t="shared" si="6" ref="G40:G68">IF(OR(E40=0,F40=0),"　　－　　",ROUND(E40/F40*100,1))</f>
        <v>81.1</v>
      </c>
      <c r="H40" s="16">
        <v>2356068</v>
      </c>
      <c r="I40" s="16">
        <v>2511348</v>
      </c>
      <c r="J40" s="12">
        <f aca="true" t="shared" si="7" ref="J40:J68">IF(OR(H40=0,I40=0),"　　－　　",ROUND(H40/I40*100,1))</f>
        <v>93.8</v>
      </c>
      <c r="K40" s="17">
        <f>+B40+E40+H40</f>
        <v>2915156</v>
      </c>
      <c r="L40" s="17">
        <f>+C40+F40+I40</f>
        <v>3133385</v>
      </c>
      <c r="M40" s="11">
        <f aca="true" t="shared" si="8" ref="M40:M68">IF(OR(K40=0,L40=0),"　　－　　",ROUND(K40/L40*100,1))</f>
        <v>93</v>
      </c>
    </row>
    <row r="41" spans="1:13" s="15" customFormat="1" ht="16.5" customHeight="1">
      <c r="A41" s="9" t="s">
        <v>77</v>
      </c>
      <c r="B41" s="16">
        <v>713632</v>
      </c>
      <c r="C41" s="16">
        <v>634408</v>
      </c>
      <c r="D41" s="12">
        <f t="shared" si="5"/>
        <v>112.5</v>
      </c>
      <c r="E41" s="16">
        <v>0</v>
      </c>
      <c r="F41" s="16">
        <v>0</v>
      </c>
      <c r="G41" s="12" t="str">
        <f t="shared" si="6"/>
        <v>　　－　　</v>
      </c>
      <c r="H41" s="16">
        <v>1402161</v>
      </c>
      <c r="I41" s="16">
        <v>1463127</v>
      </c>
      <c r="J41" s="12">
        <f t="shared" si="7"/>
        <v>95.8</v>
      </c>
      <c r="K41" s="17">
        <f>+B41+E41+H41</f>
        <v>2115793</v>
      </c>
      <c r="L41" s="17">
        <f>+C41+F41+I41</f>
        <v>2097535</v>
      </c>
      <c r="M41" s="18">
        <f t="shared" si="8"/>
        <v>100.9</v>
      </c>
    </row>
    <row r="42" spans="1:13" s="15" customFormat="1" ht="16.5" customHeight="1">
      <c r="A42" s="20" t="s">
        <v>78</v>
      </c>
      <c r="B42" s="21">
        <v>2466442</v>
      </c>
      <c r="C42" s="21">
        <v>2345295</v>
      </c>
      <c r="D42" s="12">
        <f t="shared" si="5"/>
        <v>105.2</v>
      </c>
      <c r="E42" s="21">
        <v>3140</v>
      </c>
      <c r="F42" s="21">
        <v>1960</v>
      </c>
      <c r="G42" s="12">
        <f t="shared" si="6"/>
        <v>160.2</v>
      </c>
      <c r="H42" s="21">
        <v>266608</v>
      </c>
      <c r="I42" s="21">
        <v>278624</v>
      </c>
      <c r="J42" s="12">
        <f t="shared" si="7"/>
        <v>95.7</v>
      </c>
      <c r="K42" s="17">
        <f aca="true" t="shared" si="9" ref="K42:L67">+B42+E42+H42</f>
        <v>2736190</v>
      </c>
      <c r="L42" s="17">
        <f t="shared" si="9"/>
        <v>2625879</v>
      </c>
      <c r="M42" s="18">
        <f t="shared" si="8"/>
        <v>104.2</v>
      </c>
    </row>
    <row r="43" spans="1:13" s="15" customFormat="1" ht="16.5" customHeight="1">
      <c r="A43" s="20" t="s">
        <v>79</v>
      </c>
      <c r="B43" s="16">
        <v>2206948</v>
      </c>
      <c r="C43" s="16">
        <v>1786746</v>
      </c>
      <c r="D43" s="12">
        <f t="shared" si="5"/>
        <v>123.5</v>
      </c>
      <c r="E43" s="16">
        <v>0</v>
      </c>
      <c r="F43" s="16">
        <v>0</v>
      </c>
      <c r="G43" s="12" t="str">
        <f t="shared" si="6"/>
        <v>　　－　　</v>
      </c>
      <c r="H43" s="16">
        <v>294648</v>
      </c>
      <c r="I43" s="16">
        <v>175401</v>
      </c>
      <c r="J43" s="12">
        <f t="shared" si="7"/>
        <v>168</v>
      </c>
      <c r="K43" s="17">
        <f t="shared" si="9"/>
        <v>2501596</v>
      </c>
      <c r="L43" s="17">
        <f t="shared" si="9"/>
        <v>1962147</v>
      </c>
      <c r="M43" s="18">
        <f t="shared" si="8"/>
        <v>127.5</v>
      </c>
    </row>
    <row r="44" spans="1:13" s="15" customFormat="1" ht="16.5" customHeight="1">
      <c r="A44" s="20" t="s">
        <v>80</v>
      </c>
      <c r="B44" s="16">
        <v>1693794</v>
      </c>
      <c r="C44" s="16">
        <v>1424512</v>
      </c>
      <c r="D44" s="12">
        <f t="shared" si="5"/>
        <v>118.9</v>
      </c>
      <c r="E44" s="16">
        <v>0</v>
      </c>
      <c r="F44" s="16">
        <v>0</v>
      </c>
      <c r="G44" s="12" t="str">
        <f t="shared" si="6"/>
        <v>　　－　　</v>
      </c>
      <c r="H44" s="16">
        <v>272112</v>
      </c>
      <c r="I44" s="16">
        <v>174065</v>
      </c>
      <c r="J44" s="12">
        <f t="shared" si="7"/>
        <v>156.3</v>
      </c>
      <c r="K44" s="17">
        <f t="shared" si="9"/>
        <v>1965906</v>
      </c>
      <c r="L44" s="17">
        <f t="shared" si="9"/>
        <v>1598577</v>
      </c>
      <c r="M44" s="18">
        <f t="shared" si="8"/>
        <v>123</v>
      </c>
    </row>
    <row r="45" spans="1:13" s="15" customFormat="1" ht="16.5" customHeight="1">
      <c r="A45" s="20" t="s">
        <v>81</v>
      </c>
      <c r="B45" s="16">
        <v>1143950</v>
      </c>
      <c r="C45" s="16">
        <v>1147778</v>
      </c>
      <c r="D45" s="12">
        <f t="shared" si="5"/>
        <v>99.7</v>
      </c>
      <c r="E45" s="16">
        <v>298</v>
      </c>
      <c r="F45" s="16">
        <v>802</v>
      </c>
      <c r="G45" s="12">
        <f t="shared" si="6"/>
        <v>37.2</v>
      </c>
      <c r="H45" s="16">
        <v>1516405</v>
      </c>
      <c r="I45" s="16">
        <v>1438621</v>
      </c>
      <c r="J45" s="12">
        <f t="shared" si="7"/>
        <v>105.4</v>
      </c>
      <c r="K45" s="17">
        <f t="shared" si="9"/>
        <v>2660653</v>
      </c>
      <c r="L45" s="17">
        <f t="shared" si="9"/>
        <v>2587201</v>
      </c>
      <c r="M45" s="18">
        <f t="shared" si="8"/>
        <v>102.8</v>
      </c>
    </row>
    <row r="46" spans="1:13" s="15" customFormat="1" ht="16.5" customHeight="1">
      <c r="A46" s="20" t="s">
        <v>82</v>
      </c>
      <c r="B46" s="16">
        <v>392220</v>
      </c>
      <c r="C46" s="16">
        <v>408918</v>
      </c>
      <c r="D46" s="12">
        <f t="shared" si="5"/>
        <v>95.9</v>
      </c>
      <c r="E46" s="16">
        <v>104513</v>
      </c>
      <c r="F46" s="16">
        <v>160121</v>
      </c>
      <c r="G46" s="12">
        <f t="shared" si="6"/>
        <v>65.3</v>
      </c>
      <c r="H46" s="16">
        <v>1463625</v>
      </c>
      <c r="I46" s="16">
        <v>1419632</v>
      </c>
      <c r="J46" s="12">
        <f t="shared" si="7"/>
        <v>103.1</v>
      </c>
      <c r="K46" s="17">
        <f t="shared" si="9"/>
        <v>1960358</v>
      </c>
      <c r="L46" s="17">
        <f t="shared" si="9"/>
        <v>1988671</v>
      </c>
      <c r="M46" s="18">
        <f t="shared" si="8"/>
        <v>98.6</v>
      </c>
    </row>
    <row r="47" spans="1:13" s="15" customFormat="1" ht="16.5" customHeight="1">
      <c r="A47" s="20" t="s">
        <v>83</v>
      </c>
      <c r="B47" s="16">
        <v>155917</v>
      </c>
      <c r="C47" s="16">
        <v>174183</v>
      </c>
      <c r="D47" s="12">
        <f t="shared" si="5"/>
        <v>89.5</v>
      </c>
      <c r="E47" s="16">
        <v>65829</v>
      </c>
      <c r="F47" s="16">
        <v>33201</v>
      </c>
      <c r="G47" s="12">
        <f t="shared" si="6"/>
        <v>198.3</v>
      </c>
      <c r="H47" s="16">
        <v>2563127</v>
      </c>
      <c r="I47" s="16">
        <v>2546843</v>
      </c>
      <c r="J47" s="12">
        <f t="shared" si="7"/>
        <v>100.6</v>
      </c>
      <c r="K47" s="17">
        <f t="shared" si="9"/>
        <v>2784873</v>
      </c>
      <c r="L47" s="17">
        <f t="shared" si="9"/>
        <v>2754227</v>
      </c>
      <c r="M47" s="18">
        <f t="shared" si="8"/>
        <v>101.1</v>
      </c>
    </row>
    <row r="48" spans="1:13" s="15" customFormat="1" ht="16.5" customHeight="1">
      <c r="A48" s="9" t="s">
        <v>0</v>
      </c>
      <c r="B48" s="16">
        <v>147348</v>
      </c>
      <c r="C48" s="16">
        <v>210683</v>
      </c>
      <c r="D48" s="12">
        <f>IF(OR(B48=0,C48=0),"　　－　　",ROUND(B48/C48*100,1))</f>
        <v>69.9</v>
      </c>
      <c r="E48" s="16">
        <v>0</v>
      </c>
      <c r="F48" s="16">
        <v>0</v>
      </c>
      <c r="G48" s="12" t="str">
        <f t="shared" si="6"/>
        <v>　　－　　</v>
      </c>
      <c r="H48" s="16">
        <v>1625691</v>
      </c>
      <c r="I48" s="16">
        <v>1614659</v>
      </c>
      <c r="J48" s="12">
        <f t="shared" si="7"/>
        <v>100.7</v>
      </c>
      <c r="K48" s="17">
        <f>+B48+E48+H48</f>
        <v>1773039</v>
      </c>
      <c r="L48" s="17">
        <f>+C48+F48+I48</f>
        <v>1825342</v>
      </c>
      <c r="M48" s="18">
        <f t="shared" si="8"/>
        <v>97.1</v>
      </c>
    </row>
    <row r="49" spans="1:13" s="15" customFormat="1" ht="16.5" customHeight="1">
      <c r="A49" s="20" t="s">
        <v>1</v>
      </c>
      <c r="B49" s="16">
        <v>152494</v>
      </c>
      <c r="C49" s="16">
        <v>160863</v>
      </c>
      <c r="D49" s="12">
        <f t="shared" si="5"/>
        <v>94.8</v>
      </c>
      <c r="E49" s="16">
        <v>0</v>
      </c>
      <c r="F49" s="16">
        <v>0</v>
      </c>
      <c r="G49" s="12" t="str">
        <f t="shared" si="6"/>
        <v>　　－　　</v>
      </c>
      <c r="H49" s="16">
        <v>1772583</v>
      </c>
      <c r="I49" s="16">
        <v>1673878</v>
      </c>
      <c r="J49" s="12">
        <f t="shared" si="7"/>
        <v>105.9</v>
      </c>
      <c r="K49" s="17">
        <f t="shared" si="9"/>
        <v>1925077</v>
      </c>
      <c r="L49" s="17">
        <f t="shared" si="9"/>
        <v>1834741</v>
      </c>
      <c r="M49" s="18">
        <f t="shared" si="8"/>
        <v>104.9</v>
      </c>
    </row>
    <row r="50" spans="1:13" s="15" customFormat="1" ht="16.5" customHeight="1">
      <c r="A50" s="9" t="s">
        <v>2</v>
      </c>
      <c r="B50" s="16">
        <v>2298880</v>
      </c>
      <c r="C50" s="16">
        <v>1970738</v>
      </c>
      <c r="D50" s="12">
        <f t="shared" si="5"/>
        <v>116.7</v>
      </c>
      <c r="E50" s="16">
        <v>0</v>
      </c>
      <c r="F50" s="16">
        <v>0</v>
      </c>
      <c r="G50" s="12" t="str">
        <f t="shared" si="6"/>
        <v>　　－　　</v>
      </c>
      <c r="H50" s="16">
        <v>0</v>
      </c>
      <c r="I50" s="16">
        <v>0</v>
      </c>
      <c r="J50" s="12" t="str">
        <f t="shared" si="7"/>
        <v>　　－　　</v>
      </c>
      <c r="K50" s="17">
        <f t="shared" si="9"/>
        <v>2298880</v>
      </c>
      <c r="L50" s="17">
        <f t="shared" si="9"/>
        <v>1970738</v>
      </c>
      <c r="M50" s="18">
        <f t="shared" si="8"/>
        <v>116.7</v>
      </c>
    </row>
    <row r="51" spans="1:13" s="15" customFormat="1" ht="15.75" customHeight="1">
      <c r="A51" s="20" t="s">
        <v>3</v>
      </c>
      <c r="B51" s="16">
        <v>1580100</v>
      </c>
      <c r="C51" s="16">
        <v>1470416</v>
      </c>
      <c r="D51" s="12">
        <f t="shared" si="5"/>
        <v>107.5</v>
      </c>
      <c r="E51" s="16">
        <v>0</v>
      </c>
      <c r="F51" s="16">
        <v>0</v>
      </c>
      <c r="G51" s="12" t="str">
        <f t="shared" si="6"/>
        <v>　　－　　</v>
      </c>
      <c r="H51" s="16">
        <v>57697</v>
      </c>
      <c r="I51" s="16">
        <v>46284</v>
      </c>
      <c r="J51" s="12">
        <f t="shared" si="7"/>
        <v>124.7</v>
      </c>
      <c r="K51" s="17">
        <f t="shared" si="9"/>
        <v>1637797</v>
      </c>
      <c r="L51" s="17">
        <f t="shared" si="9"/>
        <v>1516700</v>
      </c>
      <c r="M51" s="18">
        <f t="shared" si="8"/>
        <v>108</v>
      </c>
    </row>
    <row r="52" spans="1:13" s="15" customFormat="1" ht="15.75" customHeight="1">
      <c r="A52" s="20" t="s">
        <v>4</v>
      </c>
      <c r="B52" s="16">
        <v>354535</v>
      </c>
      <c r="C52" s="16">
        <v>369246</v>
      </c>
      <c r="D52" s="12">
        <f t="shared" si="5"/>
        <v>96</v>
      </c>
      <c r="E52" s="16">
        <v>14855</v>
      </c>
      <c r="F52" s="16">
        <v>12914</v>
      </c>
      <c r="G52" s="12">
        <f t="shared" si="6"/>
        <v>115</v>
      </c>
      <c r="H52" s="16">
        <v>1299122</v>
      </c>
      <c r="I52" s="16">
        <v>1345887</v>
      </c>
      <c r="J52" s="12">
        <f t="shared" si="7"/>
        <v>96.5</v>
      </c>
      <c r="K52" s="17">
        <f t="shared" si="9"/>
        <v>1668512</v>
      </c>
      <c r="L52" s="17">
        <f t="shared" si="9"/>
        <v>1728047</v>
      </c>
      <c r="M52" s="18">
        <f t="shared" si="8"/>
        <v>96.6</v>
      </c>
    </row>
    <row r="53" spans="1:13" s="15" customFormat="1" ht="16.5" customHeight="1" hidden="1">
      <c r="A53" s="20" t="s">
        <v>5</v>
      </c>
      <c r="B53" s="16"/>
      <c r="C53" s="16"/>
      <c r="D53" s="12" t="str">
        <f t="shared" si="5"/>
        <v>　　－　　</v>
      </c>
      <c r="E53" s="16">
        <v>0</v>
      </c>
      <c r="F53" s="16">
        <v>0</v>
      </c>
      <c r="G53" s="12" t="str">
        <f t="shared" si="6"/>
        <v>　　－　　</v>
      </c>
      <c r="H53" s="16"/>
      <c r="I53" s="16"/>
      <c r="J53" s="12" t="str">
        <f t="shared" si="7"/>
        <v>　　－　　</v>
      </c>
      <c r="K53" s="17">
        <f t="shared" si="9"/>
        <v>0</v>
      </c>
      <c r="L53" s="17">
        <f t="shared" si="9"/>
        <v>0</v>
      </c>
      <c r="M53" s="18" t="str">
        <f t="shared" si="8"/>
        <v>　　－　　</v>
      </c>
    </row>
    <row r="54" spans="1:14" s="15" customFormat="1" ht="16.5" customHeight="1">
      <c r="A54" s="20" t="s">
        <v>6</v>
      </c>
      <c r="B54" s="16">
        <v>904023</v>
      </c>
      <c r="C54" s="16">
        <v>763398</v>
      </c>
      <c r="D54" s="12">
        <f t="shared" si="5"/>
        <v>118.4</v>
      </c>
      <c r="E54" s="16">
        <v>12</v>
      </c>
      <c r="F54" s="16">
        <v>0</v>
      </c>
      <c r="G54" s="12" t="str">
        <f t="shared" si="6"/>
        <v>　　－　　</v>
      </c>
      <c r="H54" s="16">
        <v>1089204</v>
      </c>
      <c r="I54" s="16">
        <v>913592</v>
      </c>
      <c r="J54" s="12">
        <f>IF(OR(H54=0,I54=0),"　　－　　",ROUND(H54/I54*100,1))</f>
        <v>119.2</v>
      </c>
      <c r="K54" s="17">
        <f t="shared" si="9"/>
        <v>1993239</v>
      </c>
      <c r="L54" s="17">
        <f t="shared" si="9"/>
        <v>1676990</v>
      </c>
      <c r="M54" s="18">
        <f t="shared" si="8"/>
        <v>118.9</v>
      </c>
      <c r="N54" s="14"/>
    </row>
    <row r="55" spans="1:14" s="15" customFormat="1" ht="16.5" customHeight="1">
      <c r="A55" s="20" t="s">
        <v>7</v>
      </c>
      <c r="B55" s="16">
        <v>1766825</v>
      </c>
      <c r="C55" s="16">
        <v>1283677</v>
      </c>
      <c r="D55" s="12">
        <f t="shared" si="5"/>
        <v>137.6</v>
      </c>
      <c r="E55" s="16">
        <v>15643</v>
      </c>
      <c r="F55" s="16">
        <v>7767</v>
      </c>
      <c r="G55" s="12">
        <f t="shared" si="6"/>
        <v>201.4</v>
      </c>
      <c r="H55" s="16">
        <v>560537</v>
      </c>
      <c r="I55" s="16">
        <v>384741</v>
      </c>
      <c r="J55" s="12">
        <f t="shared" si="7"/>
        <v>145.7</v>
      </c>
      <c r="K55" s="17">
        <f t="shared" si="9"/>
        <v>2343005</v>
      </c>
      <c r="L55" s="17">
        <f t="shared" si="9"/>
        <v>1676185</v>
      </c>
      <c r="M55" s="18">
        <f t="shared" si="8"/>
        <v>139.8</v>
      </c>
      <c r="N55" s="14"/>
    </row>
    <row r="56" spans="1:14" s="15" customFormat="1" ht="16.5" customHeight="1">
      <c r="A56" s="20" t="s">
        <v>8</v>
      </c>
      <c r="B56" s="16">
        <v>405293</v>
      </c>
      <c r="C56" s="16">
        <v>360393</v>
      </c>
      <c r="D56" s="12">
        <f t="shared" si="5"/>
        <v>112.5</v>
      </c>
      <c r="E56" s="16">
        <v>129769</v>
      </c>
      <c r="F56" s="16">
        <v>94269</v>
      </c>
      <c r="G56" s="12">
        <f t="shared" si="6"/>
        <v>137.7</v>
      </c>
      <c r="H56" s="16">
        <v>329280</v>
      </c>
      <c r="I56" s="16">
        <v>422823</v>
      </c>
      <c r="J56" s="12">
        <f t="shared" si="7"/>
        <v>77.9</v>
      </c>
      <c r="K56" s="17">
        <f t="shared" si="9"/>
        <v>864342</v>
      </c>
      <c r="L56" s="17">
        <f t="shared" si="9"/>
        <v>877485</v>
      </c>
      <c r="M56" s="18">
        <f t="shared" si="8"/>
        <v>98.5</v>
      </c>
      <c r="N56" s="14"/>
    </row>
    <row r="57" spans="1:13" s="15" customFormat="1" ht="16.5" customHeight="1">
      <c r="A57" s="20" t="s">
        <v>9</v>
      </c>
      <c r="B57" s="16">
        <v>1846397</v>
      </c>
      <c r="C57" s="16">
        <v>1594115</v>
      </c>
      <c r="D57" s="12">
        <f t="shared" si="5"/>
        <v>115.8</v>
      </c>
      <c r="E57" s="16">
        <v>0</v>
      </c>
      <c r="F57" s="16">
        <v>18926</v>
      </c>
      <c r="G57" s="12" t="str">
        <f t="shared" si="6"/>
        <v>　　－　　</v>
      </c>
      <c r="H57" s="16">
        <v>0</v>
      </c>
      <c r="I57" s="16">
        <v>0</v>
      </c>
      <c r="J57" s="12" t="str">
        <f t="shared" si="7"/>
        <v>　　－　　</v>
      </c>
      <c r="K57" s="17">
        <f t="shared" si="9"/>
        <v>1846397</v>
      </c>
      <c r="L57" s="17">
        <f t="shared" si="9"/>
        <v>1613041</v>
      </c>
      <c r="M57" s="18">
        <f t="shared" si="8"/>
        <v>114.5</v>
      </c>
    </row>
    <row r="58" spans="1:13" s="15" customFormat="1" ht="16.5" customHeight="1">
      <c r="A58" s="20" t="s">
        <v>10</v>
      </c>
      <c r="B58" s="16">
        <v>839926</v>
      </c>
      <c r="C58" s="16">
        <v>797715</v>
      </c>
      <c r="D58" s="12">
        <f t="shared" si="5"/>
        <v>105.3</v>
      </c>
      <c r="E58" s="16">
        <v>0</v>
      </c>
      <c r="F58" s="16">
        <v>0</v>
      </c>
      <c r="G58" s="12" t="str">
        <f t="shared" si="6"/>
        <v>　　－　　</v>
      </c>
      <c r="H58" s="16">
        <v>57663</v>
      </c>
      <c r="I58" s="16">
        <v>71666</v>
      </c>
      <c r="J58" s="12">
        <f t="shared" si="7"/>
        <v>80.5</v>
      </c>
      <c r="K58" s="17">
        <f t="shared" si="9"/>
        <v>897589</v>
      </c>
      <c r="L58" s="17">
        <f t="shared" si="9"/>
        <v>869381</v>
      </c>
      <c r="M58" s="18">
        <f t="shared" si="8"/>
        <v>103.2</v>
      </c>
    </row>
    <row r="59" spans="1:14" s="15" customFormat="1" ht="16.5" customHeight="1">
      <c r="A59" s="9" t="s">
        <v>11</v>
      </c>
      <c r="B59" s="16">
        <v>270881</v>
      </c>
      <c r="C59" s="16">
        <v>276097</v>
      </c>
      <c r="D59" s="12">
        <f t="shared" si="5"/>
        <v>98.1</v>
      </c>
      <c r="E59" s="16">
        <v>4853</v>
      </c>
      <c r="F59" s="16">
        <v>5206</v>
      </c>
      <c r="G59" s="12">
        <f t="shared" si="6"/>
        <v>93.2</v>
      </c>
      <c r="H59" s="16">
        <v>807068</v>
      </c>
      <c r="I59" s="16">
        <v>904476</v>
      </c>
      <c r="J59" s="12">
        <f t="shared" si="7"/>
        <v>89.2</v>
      </c>
      <c r="K59" s="17">
        <f t="shared" si="9"/>
        <v>1082802</v>
      </c>
      <c r="L59" s="17">
        <f t="shared" si="9"/>
        <v>1185779</v>
      </c>
      <c r="M59" s="18">
        <f t="shared" si="8"/>
        <v>91.3</v>
      </c>
      <c r="N59" s="14"/>
    </row>
    <row r="60" spans="1:13" s="15" customFormat="1" ht="16.5" customHeight="1">
      <c r="A60" s="20" t="s">
        <v>12</v>
      </c>
      <c r="B60" s="16">
        <v>283819</v>
      </c>
      <c r="C60" s="16">
        <v>276094</v>
      </c>
      <c r="D60" s="12">
        <f>IF(OR(B60=0,C60=0),"　　－　　",ROUND(B60/C60*100,1))</f>
        <v>102.8</v>
      </c>
      <c r="E60" s="16">
        <v>80</v>
      </c>
      <c r="F60" s="16">
        <v>1495</v>
      </c>
      <c r="G60" s="12">
        <f t="shared" si="6"/>
        <v>5.4</v>
      </c>
      <c r="H60" s="16">
        <v>1043591</v>
      </c>
      <c r="I60" s="16">
        <v>1021189</v>
      </c>
      <c r="J60" s="12">
        <f t="shared" si="7"/>
        <v>102.2</v>
      </c>
      <c r="K60" s="17">
        <f>+B60+E60+H60</f>
        <v>1327490</v>
      </c>
      <c r="L60" s="17">
        <f>+C60+F60+I60</f>
        <v>1298778</v>
      </c>
      <c r="M60" s="18">
        <f t="shared" si="8"/>
        <v>102.2</v>
      </c>
    </row>
    <row r="61" spans="1:13" s="15" customFormat="1" ht="16.5" customHeight="1">
      <c r="A61" s="5" t="s">
        <v>13</v>
      </c>
      <c r="B61" s="16">
        <v>36896</v>
      </c>
      <c r="C61" s="16">
        <v>80436</v>
      </c>
      <c r="D61" s="12">
        <f>IF(OR(B61=0,C61=0),"　　－　　",ROUND(B61/C61*100,1))</f>
        <v>45.9</v>
      </c>
      <c r="E61" s="16">
        <v>1135860</v>
      </c>
      <c r="F61" s="16">
        <v>1175352</v>
      </c>
      <c r="G61" s="12">
        <f t="shared" si="6"/>
        <v>96.6</v>
      </c>
      <c r="H61" s="16">
        <v>22472</v>
      </c>
      <c r="I61" s="16">
        <v>23796</v>
      </c>
      <c r="J61" s="12">
        <f t="shared" si="7"/>
        <v>94.4</v>
      </c>
      <c r="K61" s="17">
        <f t="shared" si="9"/>
        <v>1195228</v>
      </c>
      <c r="L61" s="17">
        <f t="shared" si="9"/>
        <v>1279584</v>
      </c>
      <c r="M61" s="18">
        <f t="shared" si="8"/>
        <v>93.4</v>
      </c>
    </row>
    <row r="62" spans="1:14" s="15" customFormat="1" ht="16.5" customHeight="1">
      <c r="A62" s="20" t="s">
        <v>14</v>
      </c>
      <c r="B62" s="16">
        <v>457686</v>
      </c>
      <c r="C62" s="16">
        <v>307896</v>
      </c>
      <c r="D62" s="12">
        <f t="shared" si="5"/>
        <v>148.6</v>
      </c>
      <c r="E62" s="16">
        <v>4171</v>
      </c>
      <c r="F62" s="16">
        <v>3046</v>
      </c>
      <c r="G62" s="12">
        <f t="shared" si="6"/>
        <v>136.9</v>
      </c>
      <c r="H62" s="16">
        <v>1014296</v>
      </c>
      <c r="I62" s="16">
        <v>852876</v>
      </c>
      <c r="J62" s="12">
        <f t="shared" si="7"/>
        <v>118.9</v>
      </c>
      <c r="K62" s="17">
        <f t="shared" si="9"/>
        <v>1476153</v>
      </c>
      <c r="L62" s="17">
        <f t="shared" si="9"/>
        <v>1163818</v>
      </c>
      <c r="M62" s="18">
        <f t="shared" si="8"/>
        <v>126.8</v>
      </c>
      <c r="N62" s="14"/>
    </row>
    <row r="63" spans="1:14" s="15" customFormat="1" ht="16.5" customHeight="1">
      <c r="A63" s="20" t="s">
        <v>15</v>
      </c>
      <c r="B63" s="16">
        <v>72954</v>
      </c>
      <c r="C63" s="16">
        <v>108053</v>
      </c>
      <c r="D63" s="12">
        <f t="shared" si="5"/>
        <v>67.5</v>
      </c>
      <c r="E63" s="16">
        <v>0</v>
      </c>
      <c r="F63" s="16">
        <v>0</v>
      </c>
      <c r="G63" s="12" t="str">
        <f t="shared" si="6"/>
        <v>　　－　　</v>
      </c>
      <c r="H63" s="16">
        <v>743447</v>
      </c>
      <c r="I63" s="16">
        <v>761160</v>
      </c>
      <c r="J63" s="12">
        <f t="shared" si="7"/>
        <v>97.7</v>
      </c>
      <c r="K63" s="17">
        <f t="shared" si="9"/>
        <v>816401</v>
      </c>
      <c r="L63" s="17">
        <f t="shared" si="9"/>
        <v>869213</v>
      </c>
      <c r="M63" s="18">
        <f t="shared" si="8"/>
        <v>93.9</v>
      </c>
      <c r="N63" s="14"/>
    </row>
    <row r="64" spans="1:14" s="15" customFormat="1" ht="16.5" customHeight="1" hidden="1">
      <c r="A64" s="20" t="s">
        <v>16</v>
      </c>
      <c r="B64" s="16"/>
      <c r="C64" s="16"/>
      <c r="D64" s="12" t="str">
        <f t="shared" si="5"/>
        <v>　　－　　</v>
      </c>
      <c r="E64" s="16">
        <v>0</v>
      </c>
      <c r="F64" s="16">
        <v>0</v>
      </c>
      <c r="G64" s="12" t="str">
        <f t="shared" si="6"/>
        <v>　　－　　</v>
      </c>
      <c r="H64" s="16"/>
      <c r="I64" s="16"/>
      <c r="J64" s="12" t="str">
        <f t="shared" si="7"/>
        <v>　　－　　</v>
      </c>
      <c r="K64" s="17">
        <f t="shared" si="9"/>
        <v>0</v>
      </c>
      <c r="L64" s="17">
        <f t="shared" si="9"/>
        <v>0</v>
      </c>
      <c r="M64" s="18" t="str">
        <f t="shared" si="8"/>
        <v>　　－　　</v>
      </c>
      <c r="N64" s="14"/>
    </row>
    <row r="65" spans="1:14" s="15" customFormat="1" ht="16.5" customHeight="1">
      <c r="A65" s="9" t="s">
        <v>17</v>
      </c>
      <c r="B65" s="16">
        <v>147430</v>
      </c>
      <c r="C65" s="16">
        <v>125391</v>
      </c>
      <c r="D65" s="12">
        <f t="shared" si="5"/>
        <v>117.6</v>
      </c>
      <c r="E65" s="16">
        <v>9</v>
      </c>
      <c r="F65" s="16">
        <v>0</v>
      </c>
      <c r="G65" s="12" t="str">
        <f t="shared" si="6"/>
        <v>　　－　　</v>
      </c>
      <c r="H65" s="16">
        <v>775721</v>
      </c>
      <c r="I65" s="16">
        <v>806482</v>
      </c>
      <c r="J65" s="12">
        <f t="shared" si="7"/>
        <v>96.2</v>
      </c>
      <c r="K65" s="17">
        <f t="shared" si="9"/>
        <v>923160</v>
      </c>
      <c r="L65" s="17">
        <f t="shared" si="9"/>
        <v>931873</v>
      </c>
      <c r="M65" s="18">
        <f t="shared" si="8"/>
        <v>99.1</v>
      </c>
      <c r="N65" s="14"/>
    </row>
    <row r="66" spans="1:13" s="15" customFormat="1" ht="16.5" customHeight="1">
      <c r="A66" s="9" t="s">
        <v>18</v>
      </c>
      <c r="B66" s="16">
        <v>0</v>
      </c>
      <c r="C66" s="16">
        <v>0</v>
      </c>
      <c r="D66" s="12" t="str">
        <f t="shared" si="5"/>
        <v>　　－　　</v>
      </c>
      <c r="E66" s="16">
        <v>0</v>
      </c>
      <c r="F66" s="16">
        <v>0</v>
      </c>
      <c r="G66" s="12" t="str">
        <f t="shared" si="6"/>
        <v>　　－　　</v>
      </c>
      <c r="H66" s="16">
        <v>466580</v>
      </c>
      <c r="I66" s="16">
        <v>546187</v>
      </c>
      <c r="J66" s="12">
        <f t="shared" si="7"/>
        <v>85.4</v>
      </c>
      <c r="K66" s="17">
        <f t="shared" si="9"/>
        <v>466580</v>
      </c>
      <c r="L66" s="17">
        <f t="shared" si="9"/>
        <v>546187</v>
      </c>
      <c r="M66" s="18">
        <f t="shared" si="8"/>
        <v>85.4</v>
      </c>
    </row>
    <row r="67" spans="1:13" s="15" customFormat="1" ht="16.5" customHeight="1">
      <c r="A67" s="27" t="s">
        <v>21</v>
      </c>
      <c r="B67" s="16">
        <v>1351116</v>
      </c>
      <c r="C67" s="16">
        <v>994772</v>
      </c>
      <c r="D67" s="12">
        <f t="shared" si="5"/>
        <v>135.8</v>
      </c>
      <c r="E67" s="16">
        <v>170695</v>
      </c>
      <c r="F67" s="16">
        <v>157573</v>
      </c>
      <c r="G67" s="12">
        <f t="shared" si="6"/>
        <v>108.3</v>
      </c>
      <c r="H67" s="16">
        <v>20892139</v>
      </c>
      <c r="I67" s="16">
        <v>17142823</v>
      </c>
      <c r="J67" s="12">
        <f t="shared" si="7"/>
        <v>121.9</v>
      </c>
      <c r="K67" s="17">
        <f t="shared" si="9"/>
        <v>22413950</v>
      </c>
      <c r="L67" s="17">
        <f t="shared" si="9"/>
        <v>18295168</v>
      </c>
      <c r="M67" s="28">
        <f t="shared" si="8"/>
        <v>122.5</v>
      </c>
    </row>
    <row r="68" spans="1:14" s="15" customFormat="1" ht="18.75" customHeight="1">
      <c r="A68" s="23" t="s">
        <v>37</v>
      </c>
      <c r="B68" s="24">
        <f>SUM(B40:B67)</f>
        <v>22244729</v>
      </c>
      <c r="C68" s="24">
        <f>SUM(C40:C67)</f>
        <v>19689092</v>
      </c>
      <c r="D68" s="26">
        <f t="shared" si="5"/>
        <v>113</v>
      </c>
      <c r="E68" s="24">
        <f>SUM(E40:E67)</f>
        <v>1653592</v>
      </c>
      <c r="F68" s="24">
        <f>SUM(F40:F67)</f>
        <v>1677400</v>
      </c>
      <c r="G68" s="26">
        <f t="shared" si="6"/>
        <v>98.6</v>
      </c>
      <c r="H68" s="24">
        <f>SUM(H40:H67)</f>
        <v>42691845</v>
      </c>
      <c r="I68" s="24">
        <f>SUM(I40:I67)</f>
        <v>38540180</v>
      </c>
      <c r="J68" s="26">
        <f t="shared" si="7"/>
        <v>110.8</v>
      </c>
      <c r="K68" s="24">
        <f>SUM(K40:K67)</f>
        <v>66590166</v>
      </c>
      <c r="L68" s="24">
        <f>SUM(L40:L67)</f>
        <v>59906672</v>
      </c>
      <c r="M68" s="26">
        <f t="shared" si="8"/>
        <v>111.2</v>
      </c>
      <c r="N68" s="29"/>
    </row>
    <row r="69" spans="1:13" s="15" customFormat="1" ht="18" customHeight="1">
      <c r="A69" s="23" t="s">
        <v>22</v>
      </c>
      <c r="B69" s="30">
        <f>SUM(B39+B68)</f>
        <v>172914866</v>
      </c>
      <c r="C69" s="30">
        <f>SUM(C39+C68)</f>
        <v>164545301</v>
      </c>
      <c r="D69" s="26">
        <f t="shared" si="5"/>
        <v>105.1</v>
      </c>
      <c r="E69" s="30">
        <f>SUM(E39+E68)</f>
        <v>4612097</v>
      </c>
      <c r="F69" s="30">
        <f>SUM(F39+F68)</f>
        <v>4406326</v>
      </c>
      <c r="G69" s="26">
        <f>IF(OR(E69=0,F69=0),"　　－　　",ROUND(E69/F69*100,1))</f>
        <v>104.7</v>
      </c>
      <c r="H69" s="30">
        <f>SUM(H39+H68)</f>
        <v>290662679</v>
      </c>
      <c r="I69" s="30">
        <f>SUM(I39+I68)</f>
        <v>283209439</v>
      </c>
      <c r="J69" s="26">
        <f>IF(OR(H69=0,I69=0),"　　－　　",ROUND(H69/I69*100,1))</f>
        <v>102.6</v>
      </c>
      <c r="K69" s="30">
        <f>SUM(K39+K68)</f>
        <v>468189642</v>
      </c>
      <c r="L69" s="30">
        <f>SUM(L39+L68)</f>
        <v>452161066</v>
      </c>
      <c r="M69" s="26">
        <f>IF(OR(K69=0,L69=0),"　　－　　",ROUND(K69/L69*100,1))</f>
        <v>103.5</v>
      </c>
    </row>
    <row r="70" spans="1:13" s="15" customFormat="1" ht="18" customHeight="1">
      <c r="A70" s="23" t="s">
        <v>19</v>
      </c>
      <c r="B70" s="30">
        <f>B69-B67</f>
        <v>171563750</v>
      </c>
      <c r="C70" s="30">
        <f>C69-C67</f>
        <v>163550529</v>
      </c>
      <c r="D70" s="26">
        <f>IF(OR(B70=0,C70=0),"　　－　　",ROUND(B70/C70*100,1))</f>
        <v>104.9</v>
      </c>
      <c r="E70" s="30">
        <f>E69-E67</f>
        <v>4441402</v>
      </c>
      <c r="F70" s="30">
        <f>F69-F67</f>
        <v>4248753</v>
      </c>
      <c r="G70" s="26">
        <f>IF(OR(E70=0,F70=0),"　　－　　",ROUND(E70/F70*100,1))</f>
        <v>104.5</v>
      </c>
      <c r="H70" s="30">
        <f>H69-H67</f>
        <v>269770540</v>
      </c>
      <c r="I70" s="30">
        <f>I69-I67</f>
        <v>266066616</v>
      </c>
      <c r="J70" s="26">
        <f>IF(OR(H70=0,I70=0),"　　－　　",ROUND(H70/I70*100,1))</f>
        <v>101.4</v>
      </c>
      <c r="K70" s="30">
        <f>K69-K67</f>
        <v>445775692</v>
      </c>
      <c r="L70" s="30">
        <f>L69-L67</f>
        <v>433865898</v>
      </c>
      <c r="M70" s="26">
        <f>IF(OR(K70=0,L70=0),"　　－　　",ROUND(K70/L70*100,1))</f>
        <v>102.7</v>
      </c>
    </row>
    <row r="71" spans="1:13" s="15" customFormat="1" ht="15.75" customHeight="1">
      <c r="A71" s="42" t="s">
        <v>28</v>
      </c>
      <c r="B71" s="42"/>
      <c r="C71" s="42"/>
      <c r="D71" s="42"/>
      <c r="E71" s="42"/>
      <c r="F71" s="31"/>
      <c r="G71" s="32"/>
      <c r="H71" s="31"/>
      <c r="I71" s="31"/>
      <c r="J71" s="32"/>
      <c r="K71" s="31"/>
      <c r="L71" s="31"/>
      <c r="M71" s="32"/>
    </row>
    <row r="72" spans="1:13" s="15" customFormat="1" ht="15.75" customHeight="1">
      <c r="A72" s="33" t="s">
        <v>20</v>
      </c>
      <c r="B72" s="34"/>
      <c r="C72" s="34"/>
      <c r="D72" s="34"/>
      <c r="E72" s="34"/>
      <c r="F72" s="31"/>
      <c r="G72" s="32"/>
      <c r="H72" s="31"/>
      <c r="I72" s="31"/>
      <c r="J72" s="32"/>
      <c r="K72" s="31"/>
      <c r="L72" s="31"/>
      <c r="M72" s="32"/>
    </row>
    <row r="73" spans="1:13" s="15" customFormat="1" ht="16.5" customHeight="1">
      <c r="A73" s="33" t="s">
        <v>34</v>
      </c>
      <c r="B73" s="34"/>
      <c r="C73" s="34"/>
      <c r="D73" s="34"/>
      <c r="E73" s="34"/>
      <c r="F73" s="31"/>
      <c r="G73" s="32"/>
      <c r="H73" s="31"/>
      <c r="I73" s="31"/>
      <c r="J73" s="32"/>
      <c r="K73" s="31"/>
      <c r="L73" s="31"/>
      <c r="M73" s="32"/>
    </row>
    <row r="74" spans="1:14" s="15" customFormat="1" ht="17.25" customHeight="1">
      <c r="A74" s="35" t="s">
        <v>23</v>
      </c>
      <c r="B74" s="24">
        <v>30699294</v>
      </c>
      <c r="C74" s="24">
        <v>28735142</v>
      </c>
      <c r="D74" s="26">
        <f>IF(OR(B74=0,C74=0),"　　－　　",ROUND(B74/C74*100,1))</f>
        <v>106.8</v>
      </c>
      <c r="E74" s="24">
        <v>1920560</v>
      </c>
      <c r="F74" s="24">
        <v>1907672</v>
      </c>
      <c r="G74" s="26">
        <f>IF(OR(E74=0,F74=0),"　　－　　",ROUND(E74/F74*100,1))</f>
        <v>100.7</v>
      </c>
      <c r="H74" s="24">
        <v>56450580</v>
      </c>
      <c r="I74" s="24">
        <v>55224992</v>
      </c>
      <c r="J74" s="26">
        <f>IF(OR(H74=0,I74=0),"　　－　　",ROUND(H74/I74*100,1))</f>
        <v>102.2</v>
      </c>
      <c r="K74" s="36">
        <f>SUM(B74+E74+H74)</f>
        <v>89070434</v>
      </c>
      <c r="L74" s="36">
        <f>SUM(C74+F74+I74)</f>
        <v>85867806</v>
      </c>
      <c r="M74" s="26">
        <f>IF(OR(K74=0,L74=0),"　　－　　",ROUND(K74/L74*100,1))</f>
        <v>103.7</v>
      </c>
      <c r="N74" s="14"/>
    </row>
    <row r="75" spans="1:15" ht="15" customHeight="1">
      <c r="A75" s="33" t="s">
        <v>29</v>
      </c>
      <c r="N75" s="7"/>
      <c r="O75" s="7"/>
    </row>
    <row r="76" spans="1:15" ht="15" customHeight="1">
      <c r="A76" s="7"/>
      <c r="O76" s="7"/>
    </row>
    <row r="77" ht="15" customHeight="1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</sheetData>
  <mergeCells count="6">
    <mergeCell ref="H2:J2"/>
    <mergeCell ref="K2:M2"/>
    <mergeCell ref="A71:E71"/>
    <mergeCell ref="A2:A3"/>
    <mergeCell ref="B2:D2"/>
    <mergeCell ref="E2:G2"/>
  </mergeCells>
  <printOptions horizontalCentered="1" verticalCentered="1"/>
  <pageMargins left="0.5905511811023623" right="0.5905511811023623" top="0.3937007874015748" bottom="0.3937007874015748" header="0.5118110236220472" footer="0.5118110236220472"/>
  <pageSetup orientation="portrait" paperSize="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Yoshiro Ishihara</cp:lastModifiedBy>
  <cp:lastPrinted>2011-02-15T09:19:02Z</cp:lastPrinted>
  <dcterms:created xsi:type="dcterms:W3CDTF">1997-01-08T22:48:59Z</dcterms:created>
  <dcterms:modified xsi:type="dcterms:W3CDTF">2011-02-17T00:24:25Z</dcterms:modified>
  <cp:category/>
  <cp:version/>
  <cp:contentType/>
  <cp:contentStatus/>
</cp:coreProperties>
</file>